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IRP\Common Data Set\2016-17\Published\"/>
    </mc:Choice>
  </mc:AlternateContent>
  <bookViews>
    <workbookView xWindow="0" yWindow="0" windowWidth="25200" windowHeight="11970" tabRatio="790" activeTab="1"/>
  </bookViews>
  <sheets>
    <sheet name="CDS-A" sheetId="1" r:id="rId1"/>
    <sheet name="CDS-B" sheetId="2" r:id="rId2"/>
    <sheet name="CDS-C" sheetId="12" r:id="rId3"/>
    <sheet name="CDS-D" sheetId="13" r:id="rId4"/>
    <sheet name="CDS-E" sheetId="4" r:id="rId5"/>
    <sheet name="CDS-F" sheetId="6" r:id="rId6"/>
    <sheet name="CDS-G" sheetId="16" r:id="rId7"/>
    <sheet name="CDS-H" sheetId="14" r:id="rId8"/>
    <sheet name="CDS-I" sheetId="9" r:id="rId9"/>
    <sheet name="CDS-J" sheetId="10" r:id="rId10"/>
    <sheet name="CDS Definitions" sheetId="11" r:id="rId11"/>
    <sheet name="Revision notes" sheetId="15" r:id="rId12"/>
  </sheets>
  <definedNames>
    <definedName name="_xlnm.Print_Area" localSheetId="6">'CDS-G'!$A$1:$E$56</definedName>
  </definedNames>
  <calcPr calcId="152511"/>
</workbook>
</file>

<file path=xl/calcChain.xml><?xml version="1.0" encoding="utf-8"?>
<calcChain xmlns="http://schemas.openxmlformats.org/spreadsheetml/2006/main">
  <c r="F63" i="2" l="1"/>
  <c r="F59" i="2" l="1"/>
  <c r="E48" i="16" l="1"/>
  <c r="C48" i="16"/>
  <c r="D48" i="16"/>
  <c r="D23" i="16"/>
  <c r="C23" i="16"/>
  <c r="E45" i="16" l="1"/>
  <c r="D45" i="16"/>
  <c r="E46" i="16"/>
  <c r="D21" i="16"/>
  <c r="C21" i="16"/>
  <c r="K51" i="9" l="1"/>
  <c r="K48" i="9"/>
  <c r="G36" i="9"/>
  <c r="K31" i="9"/>
  <c r="K30" i="9"/>
  <c r="K29" i="9"/>
  <c r="K28" i="9"/>
  <c r="J27" i="9"/>
  <c r="I27" i="9"/>
  <c r="K26" i="9"/>
  <c r="K25" i="9"/>
  <c r="K24" i="9"/>
  <c r="K23" i="9"/>
  <c r="K22" i="9"/>
  <c r="K27" i="9" l="1"/>
  <c r="F25" i="14"/>
  <c r="E25" i="14"/>
  <c r="F20" i="14"/>
  <c r="E20" i="14"/>
  <c r="E12" i="13"/>
  <c r="D12" i="13"/>
  <c r="C12" i="13"/>
  <c r="D197" i="12"/>
  <c r="E179" i="12"/>
  <c r="D179" i="12"/>
  <c r="C179" i="12"/>
  <c r="E171" i="12"/>
  <c r="D171" i="12"/>
  <c r="C171" i="12"/>
  <c r="E45" i="10"/>
  <c r="F62" i="2"/>
  <c r="E26" i="2"/>
  <c r="E32" i="2"/>
  <c r="E25" i="2"/>
  <c r="E24" i="2"/>
  <c r="F95" i="2"/>
  <c r="F83" i="2"/>
  <c r="F58" i="2"/>
  <c r="C17" i="2"/>
  <c r="D17" i="2"/>
  <c r="F17" i="2"/>
  <c r="F10" i="2"/>
  <c r="F12" i="2" s="1"/>
  <c r="D10" i="2"/>
  <c r="D12" i="2" s="1"/>
  <c r="C10" i="2"/>
  <c r="C12" i="2"/>
  <c r="F69" i="2"/>
  <c r="F73" i="2"/>
  <c r="F33" i="2"/>
  <c r="D33" i="2"/>
  <c r="D45" i="10"/>
  <c r="C45" i="10"/>
  <c r="E33" i="2" l="1"/>
  <c r="F74" i="2"/>
  <c r="F19" i="2"/>
  <c r="F18" i="2"/>
  <c r="F20" i="2" s="1"/>
</calcChain>
</file>

<file path=xl/sharedStrings.xml><?xml version="1.0" encoding="utf-8"?>
<sst xmlns="http://schemas.openxmlformats.org/spreadsheetml/2006/main" count="1941" uniqueCount="1100">
  <si>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</si>
  <si>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</si>
  <si>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</si>
  <si>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</si>
  <si>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</si>
  <si>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</si>
  <si>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</si>
  <si>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</si>
  <si>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</si>
  <si>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</si>
  <si>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</si>
  <si>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</si>
  <si>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</si>
  <si>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</si>
  <si>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</si>
  <si>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</si>
  <si>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</si>
  <si>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</si>
  <si>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</si>
  <si>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</si>
  <si>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</si>
  <si>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</si>
  <si>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</si>
  <si>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</si>
  <si>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</si>
  <si>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</si>
  <si>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</si>
  <si>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</si>
  <si>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</si>
  <si>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</si>
  <si>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</si>
  <si>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</si>
  <si>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</si>
  <si>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</si>
  <si>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</si>
  <si>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</si>
  <si>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</si>
  <si>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</si>
  <si>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</si>
  <si>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</si>
  <si>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</si>
  <si>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</si>
  <si>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</si>
  <si>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</si>
  <si>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</si>
  <si>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</si>
  <si>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</si>
  <si>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</si>
  <si>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</si>
  <si>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</si>
  <si>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</si>
  <si>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</si>
  <si>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</si>
  <si>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</si>
  <si>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</si>
  <si>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</si>
  <si>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</si>
  <si>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</si>
  <si>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</si>
  <si>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</si>
  <si>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</si>
  <si>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</si>
  <si>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</si>
  <si>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</si>
  <si>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</si>
  <si>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</si>
  <si>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</si>
  <si>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</si>
  <si>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</si>
  <si>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</si>
  <si>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</si>
  <si>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</si>
  <si>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</si>
  <si>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</si>
  <si>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</si>
  <si>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</si>
  <si>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</si>
  <si>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</si>
  <si>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</si>
  <si>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</si>
  <si>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</si>
  <si>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</si>
  <si>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</si>
  <si>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</si>
  <si>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</si>
  <si>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</si>
  <si>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</si>
  <si>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</si>
  <si>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</si>
  <si>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</si>
  <si>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</si>
  <si>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</si>
  <si>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</si>
  <si>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</si>
  <si>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</si>
  <si>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</si>
  <si>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</si>
  <si>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</si>
  <si>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</si>
  <si>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</si>
  <si>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</si>
  <si>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</si>
  <si>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</si>
  <si>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</si>
  <si>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</si>
  <si>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</si>
  <si>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</si>
  <si>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</si>
  <si>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</si>
  <si>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</si>
  <si>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</si>
  <si>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</si>
  <si>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</si>
  <si>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</si>
  <si>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</si>
  <si>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</si>
  <si>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</si>
  <si>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</si>
  <si>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</si>
  <si>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</si>
  <si>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</si>
  <si>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</si>
  <si>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</si>
  <si>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</si>
  <si>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</si>
  <si>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</si>
  <si>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</si>
  <si>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</si>
  <si>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</si>
  <si>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</si>
  <si>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</si>
  <si>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</si>
  <si>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</si>
  <si>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</si>
  <si>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</si>
  <si>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</si>
  <si>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</si>
  <si>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</si>
  <si>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</si>
  <si>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</si>
  <si>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</si>
  <si>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</si>
  <si>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</si>
  <si>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</si>
  <si>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</si>
  <si>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</si>
  <si>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</si>
  <si>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</si>
  <si>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</si>
  <si>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</si>
  <si>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</si>
  <si>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</si>
  <si>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</si>
  <si>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</si>
  <si>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</si>
  <si>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</si>
  <si>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</si>
  <si>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</si>
  <si>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</si>
  <si>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</si>
  <si>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</si>
  <si>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</si>
  <si>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</si>
  <si>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</si>
  <si>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</si>
  <si>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</si>
  <si>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</si>
  <si>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</si>
  <si>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</si>
  <si>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</si>
  <si>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</si>
  <si>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</si>
  <si>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</si>
  <si>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</si>
  <si>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</si>
  <si>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</si>
  <si>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</si>
  <si>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</si>
  <si>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</si>
  <si>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</si>
  <si>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</si>
  <si>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</si>
  <si>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</si>
  <si>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</si>
  <si>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</si>
  <si>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</si>
  <si>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</si>
  <si>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</si>
  <si>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</si>
  <si>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</si>
  <si>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</si>
  <si>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</si>
  <si>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</si>
  <si>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</si>
  <si>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</si>
  <si>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</si>
  <si>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</si>
  <si>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</si>
  <si>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</si>
  <si>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</si>
  <si>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</si>
  <si>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</si>
  <si>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</si>
  <si>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</si>
  <si>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</si>
  <si>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</si>
  <si>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</si>
  <si>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</si>
  <si>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</si>
  <si>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</si>
  <si>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</si>
  <si>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</si>
  <si>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</si>
  <si>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</si>
  <si>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</si>
  <si>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</si>
  <si>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</si>
  <si>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</si>
  <si>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</si>
  <si>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</si>
  <si>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</si>
  <si>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</si>
  <si>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</si>
  <si>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</si>
  <si>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</si>
  <si>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</si>
  <si>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</si>
  <si>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</si>
  <si>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</si>
  <si>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</si>
  <si>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</si>
  <si>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</si>
  <si>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</si>
  <si>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</si>
  <si>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</si>
  <si>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</si>
  <si>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</si>
  <si>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</si>
  <si>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</si>
  <si>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</si>
  <si>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</si>
  <si>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</si>
  <si>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</si>
  <si>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</si>
  <si>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</si>
  <si>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</si>
  <si>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</si>
  <si>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</si>
  <si>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</si>
  <si>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</si>
  <si>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</si>
  <si>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</si>
  <si>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</si>
  <si>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</si>
  <si>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</si>
  <si>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</si>
  <si>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</si>
  <si>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</si>
  <si>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</si>
  <si>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</si>
  <si>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</si>
  <si>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</si>
  <si>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</si>
  <si>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</si>
  <si>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</si>
  <si>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</si>
  <si>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</si>
  <si>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</si>
  <si>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</si>
  <si>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</si>
  <si>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</si>
  <si>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</si>
  <si>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</si>
  <si>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</si>
  <si>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</si>
  <si>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</si>
  <si>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</si>
  <si>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</si>
  <si>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</si>
  <si>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</si>
  <si>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</si>
  <si>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</si>
  <si>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</si>
  <si>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</si>
  <si>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</si>
  <si>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</si>
  <si>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</si>
  <si>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</si>
  <si>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</si>
  <si>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</si>
  <si>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</si>
  <si>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</si>
  <si>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</si>
  <si>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</si>
  <si>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</si>
  <si>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</si>
  <si>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</si>
  <si>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</si>
  <si>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</si>
  <si>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</si>
  <si>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</si>
  <si>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</si>
  <si>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</si>
  <si>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</si>
  <si>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</si>
  <si>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</si>
  <si>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</si>
  <si>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</si>
  <si>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</si>
  <si>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</si>
  <si>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</si>
  <si>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</si>
  <si>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</si>
  <si>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</si>
  <si>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</si>
  <si>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</si>
  <si>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</si>
  <si>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</si>
  <si>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</si>
  <si>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</si>
  <si>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</si>
  <si>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</si>
  <si>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</si>
  <si>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</si>
  <si>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</si>
  <si>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</si>
  <si>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</si>
  <si>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</si>
  <si>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</si>
  <si>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</si>
  <si>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</si>
  <si>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</si>
  <si>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</si>
  <si>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</si>
  <si>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</si>
  <si>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</si>
  <si>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</si>
  <si>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</si>
  <si>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</si>
  <si>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</si>
  <si>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</si>
  <si>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</si>
  <si>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</si>
  <si>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</si>
  <si>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</si>
  <si>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</si>
  <si>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</si>
  <si>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</si>
  <si>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</si>
  <si>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</si>
  <si>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</si>
  <si>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</si>
  <si>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</si>
  <si>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</si>
  <si>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</si>
  <si>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</si>
  <si>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</si>
  <si>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</si>
  <si>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</si>
  <si>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</si>
  <si>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</si>
  <si>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</si>
  <si>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</si>
  <si>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</si>
  <si>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</si>
  <si>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</si>
  <si>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</si>
  <si>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</si>
  <si>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</si>
  <si>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</si>
  <si>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</si>
  <si>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</si>
  <si>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</si>
  <si>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</si>
  <si>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</si>
  <si>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</si>
  <si>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</si>
  <si>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</si>
  <si>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</si>
  <si>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</si>
  <si>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</si>
  <si>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</si>
  <si>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</si>
  <si>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</si>
  <si>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</si>
  <si>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</si>
  <si>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</si>
  <si>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</si>
  <si>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</si>
  <si>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</si>
  <si>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</si>
  <si>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</si>
  <si>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</si>
  <si>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</si>
  <si>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</si>
  <si>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</si>
  <si>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</si>
  <si>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</si>
  <si>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</si>
  <si>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</si>
  <si>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</si>
  <si>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</si>
  <si>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</si>
  <si>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</si>
  <si>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</si>
  <si>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</si>
  <si>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</si>
  <si>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</si>
  <si>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</si>
  <si>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</si>
  <si>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</si>
  <si>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</si>
  <si>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</si>
  <si>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</si>
  <si>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</si>
  <si>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</si>
  <si>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</si>
  <si>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</si>
  <si>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</si>
  <si>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</si>
  <si>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</si>
  <si>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</si>
  <si>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</si>
  <si>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</si>
  <si>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</si>
  <si>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</si>
  <si>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</si>
  <si>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</si>
  <si>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</si>
  <si>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</si>
  <si>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</si>
  <si>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</si>
  <si>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</si>
  <si>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</si>
  <si>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</si>
  <si>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</si>
  <si>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</si>
  <si>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</si>
  <si>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</si>
  <si>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</si>
  <si>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</si>
  <si>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</si>
  <si>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</si>
  <si>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</si>
  <si>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</si>
  <si>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</si>
  <si>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</si>
  <si>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</si>
  <si>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</si>
  <si>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</si>
  <si>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</si>
  <si>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</si>
  <si>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</si>
  <si>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</si>
  <si>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</si>
  <si>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</si>
  <si>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</si>
  <si>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</si>
  <si>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</si>
  <si>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</si>
  <si>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</si>
  <si>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</si>
  <si>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</si>
  <si>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</si>
  <si>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</si>
  <si>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</si>
  <si>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</si>
  <si>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</si>
  <si>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</si>
  <si>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</si>
  <si>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</si>
  <si>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</si>
  <si>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</si>
  <si>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</si>
  <si>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</si>
  <si>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</si>
  <si>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</si>
  <si>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</si>
  <si>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</si>
  <si>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</si>
  <si>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</si>
  <si>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</si>
  <si>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</si>
  <si>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</si>
  <si>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</si>
  <si>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</si>
  <si>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</si>
  <si>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</si>
  <si>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</si>
  <si>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</si>
  <si>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</si>
  <si>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</si>
  <si>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</si>
  <si>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</si>
  <si>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</si>
  <si>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</si>
  <si>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</si>
  <si>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</si>
  <si>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</si>
  <si>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</si>
  <si>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</si>
  <si>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</si>
  <si>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</si>
  <si>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</si>
  <si>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</si>
  <si>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</si>
  <si>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</si>
  <si>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</si>
  <si>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</si>
  <si>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</si>
  <si>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</si>
  <si>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</si>
  <si>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</si>
  <si>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</si>
  <si>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</si>
  <si>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</si>
  <si>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</si>
  <si>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</si>
  <si>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</si>
  <si>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</si>
  <si>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</si>
  <si>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</si>
  <si>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</si>
  <si>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</si>
  <si>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</si>
  <si>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</si>
  <si>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</si>
  <si>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</si>
  <si>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</si>
  <si>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</si>
  <si>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</si>
  <si>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</si>
  <si>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</si>
  <si>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</si>
  <si>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</si>
  <si>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</si>
  <si>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</si>
  <si>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</si>
  <si>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</si>
  <si>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</si>
  <si>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</si>
  <si>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</si>
  <si>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</si>
  <si>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</si>
  <si>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</si>
  <si>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</si>
  <si>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</si>
  <si>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</si>
  <si>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</si>
  <si>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</si>
  <si>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</si>
  <si>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</si>
  <si>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</si>
  <si>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</si>
  <si>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</si>
  <si>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</si>
  <si>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</si>
  <si>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</si>
  <si>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</si>
  <si>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</si>
  <si>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</si>
  <si>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</si>
  <si>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</si>
  <si>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</si>
  <si>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</si>
  <si>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</si>
  <si>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</si>
  <si>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</si>
  <si>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</si>
  <si>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</si>
  <si>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</si>
  <si>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</si>
  <si>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</si>
  <si>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</si>
  <si>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</si>
  <si>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</si>
  <si>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</si>
  <si>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</si>
  <si>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</si>
  <si>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</si>
  <si>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</si>
  <si>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</si>
  <si>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</si>
  <si>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</si>
  <si>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</si>
  <si>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</si>
  <si>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</si>
  <si>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</si>
  <si>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</si>
  <si>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</si>
  <si>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</si>
  <si>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</si>
  <si>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</si>
  <si>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</si>
  <si>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</si>
  <si>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</si>
  <si>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</si>
  <si>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</si>
  <si>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</si>
  <si>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</si>
  <si>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</si>
  <si>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</si>
  <si>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</si>
  <si>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</si>
  <si>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</si>
  <si>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</si>
  <si>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</si>
  <si>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</si>
  <si>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</si>
  <si>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</si>
  <si>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</si>
  <si>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</si>
  <si>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</si>
  <si>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</si>
  <si>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</si>
  <si>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</si>
  <si>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</si>
  <si>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</si>
  <si>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</si>
  <si>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</si>
  <si>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</si>
  <si>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</si>
  <si>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</si>
  <si>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</si>
  <si>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</si>
  <si>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</si>
  <si>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</si>
  <si>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</si>
  <si>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</si>
  <si>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</si>
  <si>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</si>
  <si>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</si>
  <si>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</si>
  <si>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</si>
  <si>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</si>
  <si>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</si>
  <si>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</si>
  <si>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</si>
  <si>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</si>
  <si>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</si>
  <si>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</si>
  <si>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</si>
  <si>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</si>
  <si>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</si>
  <si>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</si>
  <si>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</si>
  <si>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</si>
  <si>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</si>
  <si>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</si>
  <si>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</si>
  <si>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</si>
  <si>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</si>
  <si>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</si>
  <si>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</si>
  <si>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</si>
  <si>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</si>
  <si>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</si>
  <si>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</si>
  <si>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</si>
  <si>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</si>
  <si>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</si>
  <si>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</si>
  <si>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</si>
  <si>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</si>
  <si>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</si>
  <si>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</si>
  <si>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</si>
  <si>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</si>
  <si>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</si>
  <si>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</si>
  <si>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</si>
  <si>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</si>
  <si>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</si>
  <si>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</si>
  <si>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</si>
  <si>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</si>
  <si>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</si>
  <si>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</si>
  <si>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</si>
  <si>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</si>
  <si>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</si>
  <si>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</si>
  <si>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</si>
  <si>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</si>
  <si>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</si>
  <si>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</si>
  <si>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</si>
  <si>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</si>
  <si>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</si>
  <si>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</si>
  <si>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</si>
  <si>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</si>
  <si>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</si>
  <si>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</si>
  <si>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</si>
  <si>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</si>
  <si>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</si>
  <si>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</si>
  <si>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</si>
  <si>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</si>
  <si>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</si>
  <si>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</si>
  <si>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</si>
  <si>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</si>
  <si>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</si>
  <si>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</si>
  <si>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</si>
  <si>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</si>
  <si>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</si>
  <si>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</si>
  <si>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</si>
  <si>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</si>
  <si>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</si>
  <si>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</si>
  <si>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</si>
  <si>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</si>
  <si>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</si>
  <si>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</si>
  <si>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</si>
  <si>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</si>
  <si>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</si>
  <si>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</si>
  <si>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</si>
  <si>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</si>
  <si>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</si>
  <si>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</si>
  <si>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</si>
  <si>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</si>
  <si>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</si>
  <si>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</si>
  <si>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</si>
  <si>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</si>
  <si>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</si>
  <si>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</si>
  <si>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</si>
  <si>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</si>
  <si>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</si>
  <si>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</si>
  <si>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</si>
  <si>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</si>
  <si>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</si>
  <si>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</si>
  <si>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</si>
  <si>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</si>
  <si>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</si>
  <si>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</si>
  <si>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</si>
  <si>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</si>
  <si>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</si>
  <si>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</si>
  <si>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</si>
  <si>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</si>
  <si>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</si>
  <si>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</si>
  <si>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</si>
  <si>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</si>
  <si>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</si>
  <si>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</si>
  <si>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</si>
  <si>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</si>
  <si>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</si>
  <si>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</si>
  <si>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</si>
  <si>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</si>
  <si>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</si>
  <si>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</si>
  <si>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</si>
  <si>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</si>
  <si>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</si>
  <si>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</si>
  <si>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</si>
  <si>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</si>
  <si>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</si>
  <si>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</si>
  <si>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</si>
  <si>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</si>
  <si>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</si>
  <si>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</si>
  <si>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</si>
  <si>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</si>
  <si>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</si>
  <si>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</si>
  <si>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</si>
  <si>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</si>
  <si>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</si>
  <si>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</si>
  <si>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</si>
  <si>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</si>
  <si>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</si>
  <si>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</si>
  <si>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</si>
  <si>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</si>
  <si>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</si>
  <si>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</si>
  <si>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</si>
  <si>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</si>
  <si>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</si>
  <si>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</si>
  <si>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</si>
  <si>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</si>
  <si>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</si>
  <si>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</si>
  <si>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</si>
  <si>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</si>
  <si>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</si>
  <si>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</si>
  <si>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</si>
  <si>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</si>
  <si>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</si>
  <si>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</si>
  <si>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</si>
  <si>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</si>
  <si>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</si>
  <si>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</si>
  <si>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</si>
  <si>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</si>
  <si>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</si>
  <si>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</si>
  <si>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</si>
  <si>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</si>
  <si>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</si>
  <si>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</si>
  <si>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</si>
  <si>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</si>
  <si>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</si>
  <si>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</si>
  <si>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</si>
  <si>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</si>
  <si>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</si>
  <si>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</si>
  <si>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</si>
  <si>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</si>
  <si>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</si>
  <si>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</si>
  <si>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</si>
  <si>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</si>
  <si>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</si>
  <si>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</si>
  <si>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</si>
  <si>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</si>
  <si>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</si>
  <si>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</si>
  <si>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</si>
  <si>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</si>
  <si>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</si>
  <si>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</si>
  <si>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</si>
  <si>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</si>
  <si>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</si>
  <si>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</si>
  <si>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</si>
  <si>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</si>
  <si>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</si>
  <si>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</si>
  <si>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</si>
  <si>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</si>
  <si>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</si>
  <si>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</si>
  <si>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</si>
  <si>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</si>
  <si>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</si>
  <si>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</si>
  <si>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</si>
  <si>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</si>
  <si>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</si>
  <si>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</si>
  <si>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</si>
  <si>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</si>
  <si>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</si>
  <si>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</si>
  <si>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</si>
  <si>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</si>
  <si>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</si>
  <si>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</si>
  <si>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</si>
  <si>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</si>
  <si>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</si>
  <si>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</si>
  <si>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</si>
  <si>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</si>
  <si>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</si>
  <si>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</si>
  <si>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</si>
  <si>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</si>
  <si>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</si>
  <si>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</si>
  <si>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</si>
  <si>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</si>
  <si>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</si>
  <si>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</si>
  <si>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</si>
  <si>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</si>
  <si>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</si>
  <si>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</si>
  <si>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</si>
  <si>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</si>
  <si>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</si>
  <si>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</si>
  <si>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</si>
  <si>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</si>
  <si>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</si>
  <si>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</si>
  <si>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</si>
  <si>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</si>
  <si>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</si>
  <si>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</si>
  <si>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</si>
  <si>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</si>
  <si>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</si>
  <si>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</si>
  <si>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</si>
  <si>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</si>
  <si>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</si>
  <si>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</si>
  <si>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</si>
  <si>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</si>
  <si>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</si>
  <si>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</si>
  <si>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</si>
  <si>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</si>
  <si>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</si>
  <si>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</si>
  <si>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</si>
  <si>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</si>
  <si>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</si>
  <si>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</si>
  <si>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</si>
  <si>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</si>
  <si>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</si>
  <si>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</si>
  <si>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</si>
  <si>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</si>
  <si>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</si>
  <si>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</si>
  <si>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</si>
  <si>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</si>
  <si>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</si>
  <si>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</si>
  <si>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</si>
  <si>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</si>
  <si>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</si>
  <si>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</si>
  <si>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</si>
  <si>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</si>
  <si>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</si>
  <si>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</si>
  <si>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</si>
  <si>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</si>
  <si>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</si>
  <si>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</si>
  <si>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</si>
  <si>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</si>
  <si>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</si>
  <si>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</si>
  <si>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</si>
  <si>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</si>
  <si>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</si>
  <si>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</si>
  <si>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</si>
  <si>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</si>
  <si>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</si>
  <si>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</si>
  <si>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</si>
  <si>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</si>
  <si>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</si>
  <si>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</si>
  <si>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</si>
  <si>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</si>
  <si>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</si>
  <si>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</si>
  <si>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</si>
  <si>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</si>
  <si>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</si>
  <si>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</si>
  <si>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Initial 2008 cohort of first-time, full-time bachelor's (or equivalent) degree-seeking undergraduate students; total all students:</t>
  </si>
  <si>
    <t xml:space="preserve">Of the initial 2008 cohort, how many completed the program in more than five years but in six years or less (after August 31, 2013 and by August 31, 2014): </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</si>
  <si>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</si>
  <si>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</si>
  <si>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Fall 2009 Cohort</t>
  </si>
  <si>
    <t>Report for the cohort of full-time first-time bachelor's (or equivalent) degree-seeking undergraduate students who entered in Fall 2009. Include in the cohort those who entered your institution during the summer term preceding Fall 2009.</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</si>
  <si>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</si>
  <si>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</si>
  <si>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Six-year graduation rate for 2009 cohort (question B10 divided by question B6): </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</si>
  <si>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</si>
  <si>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</si>
  <si>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</si>
  <si>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</si>
  <si>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</si>
  <si>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</si>
  <si>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ACT with writing required</t>
  </si>
  <si>
    <t>ACT with writing recommended</t>
  </si>
  <si>
    <t>ACT with or without writing accepted</t>
  </si>
  <si>
    <t>SAT with Essay component required</t>
  </si>
  <si>
    <t>SAT with Essay component recommended</t>
  </si>
  <si>
    <t>SAT with or without Essay component accepted</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</si>
  <si>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</si>
  <si>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</si>
  <si>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</si>
  <si>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</si>
  <si>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</si>
  <si>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</si>
  <si>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</si>
  <si>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</si>
  <si>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</si>
  <si>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</si>
  <si>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</si>
  <si>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</si>
  <si>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2015 to June 30, 2016</t>
  </si>
  <si>
    <t>Please provide data for the Fall 2010 cohort if available. If Fall 2010 cohort data are 
not available, provide data for the Fall 2009 cohort.</t>
  </si>
  <si>
    <t>Fall 2010 Cohort</t>
  </si>
  <si>
    <t>Report for the cohort of full-time first-time bachelor's (or equivalent) degree-seeking undergraduate students who entered in Fall 2010. Include in the cohort those who entered your institution during the summer term preceding Fall 2010.</t>
  </si>
  <si>
    <t>Initial 2010 cohort of first-time, full-time bachelor's (or equivalent) degree-seeking undergraduate students; total all students:</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</si>
  <si>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</si>
  <si>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B5 from question B4)</t>
  </si>
  <si>
    <t xml:space="preserve">Of the initial 2010 cohort, how many completed the program in four years or less (by August 31, 2014): </t>
  </si>
  <si>
    <t xml:space="preserve">Of the initial 2010 cohort, how many completed the program in more than four years but in five years or less (after August 31, 2014 and by August 31, 2015): </t>
  </si>
  <si>
    <t xml:space="preserve">Of the initial 2010 cohort, how many completed the program in more than five years but in six years or less (after August 31, 2015 and by August 31, 2016): </t>
  </si>
  <si>
    <t xml:space="preserve">Six-year graduation rate for 2010 cohort (question B10 divided by question B6): </t>
  </si>
  <si>
    <t>Please provide data for the 2013 cohort if available. If 2013 cohort data are not available, provide data for the 2012 cohort.</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</si>
  <si>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</si>
  <si>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</si>
  <si>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</si>
  <si>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</si>
  <si>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</si>
  <si>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First-time, first-year, (freshmen) students: Provide the number of degree-seeking, first-time, first-year students who applied, were admitted, and enrolled (full- or part-time) in Fall 2016.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</si>
  <si>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2016 admissions:</t>
  </si>
  <si>
    <t>If yes, place check marks in the appropriate boxes below to reflect your institution’s policies for use in admission for Fall 2018.</t>
  </si>
  <si>
    <t>If your institution will make use of the ACT in admission decisions for first-time, first-year, degree-seeking applicants for Fall 2018, please indicate which ONE of the following applies: (regardless of whether the writing score will be used in the admissions process):</t>
  </si>
  <si>
    <t>Provide percentages for ALL enrolled, degree-seeking, full-time and part-time, first-time, first-year (freshman) students enrolled in Fall 2016, including students who began studies during summer, international students/nonresident aliens, and students admitted under special arrangements.</t>
  </si>
  <si>
    <t>For the Fall 2016 entering class:</t>
  </si>
  <si>
    <t>Percentages of first-time, first-year (freshman) degree-seeking students and degree-seeking undergraduates enrolled in Fall 2016 who fit the following categories:</t>
  </si>
  <si>
    <t>Provide 2017-2018 academic year costs of attendance for the following categories that are applicable to your institution.</t>
  </si>
  <si>
    <t xml:space="preserve">Check here if your institution's 2017-2018 academic year costs of attendance are not available at this time and provide an approximate date (i.e., month/day) when your institution's final 2017-2018 academic year costs of attendance will be available:  </t>
  </si>
  <si>
    <t>Undergraduate full-time tuition, required fees, room and board List the typical tuition, required fees, and room and board for a full-time undergraduate student for the FULL 2017-2018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</si>
  <si>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2015-2016 academic year (see the next item below), use the 2015-2016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</si>
  <si>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2016-2017 estimated</t>
  </si>
  <si>
    <t>2015-2016
final</t>
  </si>
  <si>
    <t>Number of degree-seeking undergraduate students (CDS Item B1 if reporting on Fall 2016 cohort)</t>
  </si>
  <si>
    <t xml:space="preserve">Include:   * 2016 undergraduate class: all students who started at your institution as first- time students and received a bachelor's degree between July 1, 2015 and June 30, 2016.
  * only loans made to students who borrowed while enrolled at your institution.
  * co-signed loans.
</t>
  </si>
  <si>
    <t>Provide the number of students in the 2016 undergraduate class who started at your institution as first-time students and received a bachelor's degree between July 1, 2015 and June 30, 2016. Exclude students who transferred into your institution</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</si>
  <si>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</si>
  <si>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</si>
  <si>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</si>
  <si>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</si>
  <si>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</si>
  <si>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</si>
  <si>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Please report the number of instructional faculty members in each category for Fall 2016. Include faculty who are on your institution’s payroll on the census date your institution uses for IPEDS/AAUP.</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</si>
  <si>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</si>
  <si>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</si>
  <si>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</si>
  <si>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In the table below, please use the following definitions to report information about the size of classes and class sections offered in the Fall 2016 term.</t>
  </si>
  <si>
    <t>Degrees conferred between July 1, 2015 and June 30, 2016</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</si>
  <si>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</si>
  <si>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</si>
  <si>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r>
      <t xml:space="preserve">Percent and number of first-time, first-year (freshman) students enrolled in Fall 2016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(2016) to Old SAT scores using the College Board’s concordance tools and tables (sat.org/concordance).</t>
    </r>
  </si>
  <si>
    <t>CORNELL UNIVERSITY</t>
  </si>
  <si>
    <t xml:space="preserve">410 Thurston Avenue
</t>
  </si>
  <si>
    <t>Ithaca, NY  14850</t>
  </si>
  <si>
    <t xml:space="preserve">(607) 255-2000 </t>
  </si>
  <si>
    <t>www.cornell.edu</t>
  </si>
  <si>
    <t>(607) 255-5241</t>
  </si>
  <si>
    <t>(607) 255-0659</t>
  </si>
  <si>
    <t>admissions@cornell.edu</t>
  </si>
  <si>
    <t>http://admissions.cornell.edu/apply</t>
  </si>
  <si>
    <t>X</t>
  </si>
  <si>
    <t>n/a</t>
  </si>
  <si>
    <t xml:space="preserve">For the cohort of all full-time bachelor’s (or equivalent) degree-seeking undergraduate students who entered your institution as freshmen in Fall 2015 (or the preceding summer term), what percentage was enrolled at your institution as of the date your institution calculates its official enrollment in Fall 2016? </t>
  </si>
  <si>
    <t>N/A</t>
  </si>
  <si>
    <t>http://living.sas.cornell.edu</t>
  </si>
  <si>
    <t>http://finaid.cornell.edu/cost-attend/financial-aid-estimator</t>
  </si>
  <si>
    <t>January</t>
  </si>
  <si>
    <t>We do not use SAT for placement</t>
  </si>
  <si>
    <t>Early April</t>
  </si>
  <si>
    <t xml:space="preserve">None required </t>
  </si>
  <si>
    <t>Mid-December</t>
  </si>
  <si>
    <t>12 semester credit hours</t>
  </si>
  <si>
    <t>List any other application requirements specific to transfer applicants: See  http://admissions.cornell.edu/apply/transfer</t>
  </si>
  <si>
    <t>4/1 to 6/15</t>
  </si>
  <si>
    <t>11/1 to 12/15</t>
  </si>
  <si>
    <t>Early January</t>
  </si>
  <si>
    <t>Describe additional requirements for transfer admission, if applicable: See D8 above- varies by college/program.</t>
  </si>
  <si>
    <t>'C' -  varies by program</t>
  </si>
  <si>
    <t>45-60</t>
  </si>
  <si>
    <t>credit hours</t>
  </si>
  <si>
    <t>60-75 - varies by college</t>
  </si>
  <si>
    <t>Describe other transfer credit policies: Varies by college, see D8 above.</t>
  </si>
  <si>
    <t>Subject test requirements depend upon college/school. Please consult admissions.cornell.edu</t>
  </si>
  <si>
    <t>--</t>
  </si>
  <si>
    <t>Prior year tax forms</t>
  </si>
  <si>
    <t>Please contact Cornell's financial aid office at finaid.cornell.edu for more information about Cornell's aid programs.</t>
  </si>
  <si>
    <t>Passport photocopy</t>
  </si>
  <si>
    <t>If your institution will make use of the SAT in admission decisions for first-time, first-year, degree-seeking applicants for Fall 2018 please indicate which ONE of the following applies (regardless of whether the Essay score will be used in the admissions process:</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</si>
  <si>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</si>
  <si>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Document revision notes</t>
  </si>
  <si>
    <t>Section E was updated to include Honors program.</t>
  </si>
  <si>
    <t>Section I: Data for instructional staff was entered</t>
  </si>
  <si>
    <t xml:space="preserve">    Of these, units that must be lab</t>
  </si>
  <si>
    <t>Varies</t>
  </si>
  <si>
    <t>Section G: Data for this section was entered. Question G5-Other expenses include $358 for Health related expenses.</t>
  </si>
  <si>
    <t>Section B: Graduation rate was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</si>
</sst>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_(* #,##0_);_(* \(#,##0\);_(* &quot;-&quot;??_);_(@_)"/>
    <numFmt numFmtId="175" formatCode="0.0"/>
  </numFmts>
  <fonts count="39"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8"/>
      <color indexed="10"/>
      <name val="Arial"/>
      <family val="2"/>
    </font>
    <font>
      <b/>
      <i/>
      <sz val="10"/>
      <color indexed="10"/>
      <name val="Arial"/>
      <family val="2"/>
    </font>
    <font>
      <b/>
      <sz val="10"/>
      <color indexed="10"/>
      <name val="Arial"/>
      <family val="2"/>
    </font>
    <font>
      <sz val="10"/>
      <name val="Arial"/>
      <family val="2"/>
    </font>
    <font>
      <b/>
      <sz val="10"/>
      <color theme="0"/>
      <name val="Arial"/>
      <family val="2"/>
    </font>
    <font>
      <sz val="10"/>
      <color theme="0"/>
      <name val="Arial"/>
      <family val="2"/>
    </font>
    <font>
      <b/>
      <sz val="10"/>
      <color rgb="FF000000"/>
      <name val="Arial"/>
      <family val="2"/>
    </font>
    <font>
      <b/>
      <sz val="10"/>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2">
    <xf numFmtId="0" fontId="0" fillId="0" borderId="0"/>
    <xf numFmtId="43" fontId="1" fillId="0" borderId="0" applyFont="0" applyFill="0" applyBorder="0" applyAlignment="0" applyProtection="0"/>
    <xf numFmtId="43" fontId="3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0" fontId="24"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cellStyleXfs>
  <cellXfs count="663">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0" xfId="0" applyAlignment="1">
      <alignment horizontal="left" indent="1"/>
    </xf>
    <xf numFmtId="0" fontId="0" fillId="0" borderId="2" xfId="0" applyBorder="1"/>
    <xf numFmtId="0" fontId="0" fillId="0" borderId="1" xfId="0" applyBorder="1" applyAlignment="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0" fillId="0" borderId="0" xfId="0" applyBorder="1" applyAlignment="1">
      <alignment horizontal="left" inden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64" fontId="0" fillId="0" borderId="0" xfId="0" applyNumberFormat="1" applyBorder="1" applyAlignment="1">
      <alignment horizontal="center"/>
    </xf>
    <xf numFmtId="0" fontId="11" fillId="0" borderId="1" xfId="0" applyFont="1"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0" fontId="0" fillId="0" borderId="1" xfId="0" applyBorder="1" applyAlignment="1">
      <alignment horizontal="right"/>
    </xf>
    <xf numFmtId="9" fontId="1" fillId="0" borderId="1" xfId="9"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11" fillId="0" borderId="0" xfId="0" applyFont="1" applyAlignment="1">
      <alignment horizontal="left" vertical="top" wrapText="1"/>
    </xf>
    <xf numFmtId="0" fontId="0" fillId="2" borderId="1" xfId="0" applyFill="1" applyBorder="1"/>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9" applyNumberFormat="1" applyFont="1" applyBorder="1" applyAlignment="1">
      <alignment horizontal="right"/>
    </xf>
    <xf numFmtId="1" fontId="0" fillId="0" borderId="1" xfId="0" applyNumberFormat="1" applyBorder="1" applyAlignment="1">
      <alignment horizontal="right"/>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left" vertical="top"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4" applyNumberFormat="1" applyFont="1" applyBorder="1" applyAlignment="1">
      <alignment horizontal="right"/>
    </xf>
    <xf numFmtId="168" fontId="0" fillId="2" borderId="9" xfId="4" applyNumberFormat="1" applyFont="1" applyFill="1" applyBorder="1" applyAlignment="1">
      <alignment horizontal="right"/>
    </xf>
    <xf numFmtId="168" fontId="0" fillId="2" borderId="5" xfId="4"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1" xfId="0" applyBorder="1"/>
    <xf numFmtId="167" fontId="0" fillId="0" borderId="11"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2" xfId="0" applyFont="1" applyFill="1" applyBorder="1" applyAlignment="1">
      <alignment horizontal="center" vertical="center" wrapText="1"/>
    </xf>
    <xf numFmtId="0" fontId="16" fillId="0" borderId="12" xfId="0" applyFont="1" applyBorder="1" applyAlignment="1">
      <alignment horizontal="left" vertical="top" wrapText="1"/>
    </xf>
    <xf numFmtId="0" fontId="11" fillId="0" borderId="12" xfId="0" applyFont="1" applyBorder="1" applyAlignment="1">
      <alignment horizontal="left" vertical="top" wrapText="1"/>
    </xf>
    <xf numFmtId="0" fontId="4" fillId="0" borderId="12" xfId="0" applyFont="1" applyBorder="1" applyAlignment="1">
      <alignment horizontal="left" vertical="top" wrapText="1"/>
    </xf>
    <xf numFmtId="0" fontId="19" fillId="0" borderId="12" xfId="0" applyFont="1" applyBorder="1" applyAlignment="1">
      <alignment horizontal="left" vertical="top" wrapText="1"/>
    </xf>
    <xf numFmtId="0" fontId="3" fillId="0" borderId="12" xfId="0" applyFont="1" applyBorder="1" applyAlignment="1">
      <alignment horizontal="center" vertical="top" wrapText="1"/>
    </xf>
    <xf numFmtId="0" fontId="0" fillId="0" borderId="12" xfId="0" applyBorder="1" applyAlignment="1">
      <alignment horizontal="left" vertical="top" wrapText="1"/>
    </xf>
    <xf numFmtId="0" fontId="0" fillId="0" borderId="1" xfId="0"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3"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1" fillId="0" borderId="0" xfId="0" applyFont="1" applyAlignment="1">
      <alignment horizontal="left" vertical="center" wrapText="1"/>
    </xf>
    <xf numFmtId="0" fontId="21" fillId="0" borderId="0" xfId="0" applyFont="1" applyAlignment="1">
      <alignment horizontal="left" vertical="center"/>
    </xf>
    <xf numFmtId="0" fontId="4" fillId="0" borderId="0" xfId="0" applyFont="1" applyAlignment="1">
      <alignment horizontal="right"/>
    </xf>
    <xf numFmtId="0" fontId="21" fillId="0" borderId="0" xfId="0" applyFont="1"/>
    <xf numFmtId="0" fontId="0" fillId="0" borderId="0" xfId="0" applyBorder="1" applyAlignment="1">
      <alignment horizontal="righ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0" fillId="0" borderId="1" xfId="0" applyFill="1" applyBorder="1"/>
    <xf numFmtId="10" fontId="3" fillId="0" borderId="1" xfId="9" applyNumberFormat="1" applyFont="1"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0" fontId="0" fillId="0" borderId="0" xfId="0" applyFill="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8" fillId="0" borderId="1" xfId="0" applyFont="1" applyFill="1" applyBorder="1" applyAlignment="1">
      <alignment vertical="top" wrapText="1"/>
    </xf>
    <xf numFmtId="0" fontId="0" fillId="0" borderId="0" xfId="0" applyFill="1"/>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0"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1" xfId="0" applyFont="1" applyFill="1" applyBorder="1" applyAlignment="1">
      <alignment wrapText="1"/>
    </xf>
    <xf numFmtId="0" fontId="0" fillId="0" borderId="0" xfId="0" applyFill="1" applyBorder="1" applyAlignment="1">
      <alignment vertical="top" wrapText="1"/>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2" xfId="0" applyFont="1" applyFill="1" applyBorder="1" applyAlignment="1">
      <alignment horizontal="left" vertical="top" wrapText="1"/>
    </xf>
    <xf numFmtId="0" fontId="0" fillId="0" borderId="10" xfId="0" applyBorder="1" applyAlignment="1">
      <alignment vertical="center"/>
    </xf>
    <xf numFmtId="0" fontId="3" fillId="0" borderId="0" xfId="0" applyFont="1" applyFill="1"/>
    <xf numFmtId="0" fontId="16" fillId="0" borderId="0" xfId="0" applyFont="1" applyFill="1" applyAlignment="1">
      <alignment wrapText="1"/>
    </xf>
    <xf numFmtId="0" fontId="16" fillId="0" borderId="12"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0" fillId="0" borderId="20" xfId="0" applyFill="1" applyBorder="1" applyAlignment="1">
      <alignment horizontal="left" vertical="top" wrapText="1"/>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9"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4" xfId="0" applyFont="1" applyFill="1" applyBorder="1"/>
    <xf numFmtId="49" fontId="36" fillId="0" borderId="14" xfId="0" applyNumberFormat="1" applyFont="1" applyBorder="1" applyAlignment="1">
      <alignment horizontal="center" vertical="center"/>
    </xf>
    <xf numFmtId="49" fontId="0" fillId="0" borderId="13"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7" fillId="0" borderId="0" xfId="0" applyFont="1" applyAlignment="1">
      <alignment wrapText="1"/>
    </xf>
    <xf numFmtId="0" fontId="4" fillId="0" borderId="0" xfId="0" applyFont="1" applyBorder="1" applyAlignment="1">
      <alignment horizontal="left" vertical="top"/>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24" fillId="0" borderId="5" xfId="7"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4" xfId="0" applyFont="1" applyBorder="1" applyAlignment="1">
      <alignment vertical="center"/>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0" fillId="0" borderId="0" xfId="0" applyFill="1" applyAlignment="1">
      <alignment horizontal="left" vertical="top"/>
    </xf>
    <xf numFmtId="0" fontId="20" fillId="0" borderId="0" xfId="0" applyFont="1" applyFill="1" applyBorder="1" applyAlignment="1">
      <alignment vertical="top"/>
    </xf>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1" xfId="0" applyFont="1" applyFill="1" applyBorder="1" applyAlignment="1">
      <alignment vertical="top" wrapText="1"/>
    </xf>
    <xf numFmtId="3" fontId="0" fillId="0" borderId="11" xfId="0" applyNumberFormat="1" applyFill="1" applyBorder="1" applyAlignment="1">
      <alignment horizontal="center" vertical="center" wrapText="1"/>
    </xf>
    <xf numFmtId="10" fontId="0" fillId="0" borderId="11" xfId="0" applyNumberFormat="1" applyFill="1" applyBorder="1" applyAlignment="1">
      <alignment horizontal="center" vertical="center" wrapText="1"/>
    </xf>
    <xf numFmtId="168" fontId="12" fillId="0" borderId="11"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170" fontId="0" fillId="0" borderId="1" xfId="0" applyNumberFormat="1" applyBorder="1" applyAlignment="1">
      <alignment horizontal="right"/>
    </xf>
    <xf numFmtId="1" fontId="3" fillId="0" borderId="1" xfId="9" applyNumberFormat="1" applyFont="1" applyBorder="1" applyAlignment="1">
      <alignment horizontal="center" vertical="center"/>
    </xf>
    <xf numFmtId="9" fontId="0" fillId="0" borderId="0" xfId="10" applyFont="1" applyBorder="1" applyAlignment="1">
      <alignment horizontal="center"/>
    </xf>
    <xf numFmtId="10" fontId="0" fillId="0" borderId="1" xfId="0" applyNumberFormat="1" applyFill="1" applyBorder="1"/>
    <xf numFmtId="0" fontId="0" fillId="0" borderId="9" xfId="0" applyFill="1" applyBorder="1"/>
    <xf numFmtId="0" fontId="0" fillId="0" borderId="2" xfId="0" applyFill="1" applyBorder="1"/>
    <xf numFmtId="2" fontId="0" fillId="0" borderId="11" xfId="0" applyNumberFormat="1" applyFill="1" applyBorder="1"/>
    <xf numFmtId="5" fontId="0" fillId="0" borderId="0" xfId="5" applyNumberFormat="1" applyFont="1" applyBorder="1" applyAlignment="1">
      <alignment horizontal="center"/>
    </xf>
    <xf numFmtId="37" fontId="34" fillId="0" borderId="0" xfId="2" applyNumberFormat="1" applyBorder="1" applyAlignment="1">
      <alignment vertical="center"/>
    </xf>
    <xf numFmtId="9" fontId="0" fillId="0" borderId="0" xfId="10" applyFont="1" applyFill="1" applyBorder="1" applyAlignment="1">
      <alignment horizontal="center"/>
    </xf>
    <xf numFmtId="0" fontId="0" fillId="0" borderId="0" xfId="0" applyFill="1" applyBorder="1" applyAlignment="1"/>
    <xf numFmtId="0" fontId="11" fillId="0" borderId="1" xfId="0" applyFont="1" applyFill="1" applyBorder="1" applyAlignment="1">
      <alignment horizontal="left" vertical="top" wrapText="1"/>
    </xf>
    <xf numFmtId="0" fontId="4" fillId="0" borderId="0" xfId="0" applyFont="1" applyFill="1" applyAlignment="1">
      <alignment horizontal="left" vertical="top" wrapText="1"/>
    </xf>
    <xf numFmtId="0" fontId="4" fillId="0" borderId="1" xfId="0" applyFont="1" applyFill="1" applyBorder="1" applyAlignment="1">
      <alignment horizontal="left" vertical="top" wrapText="1"/>
    </xf>
    <xf numFmtId="9" fontId="4" fillId="0" borderId="1" xfId="9" applyNumberFormat="1" applyFont="1" applyBorder="1" applyAlignment="1">
      <alignment horizontal="right"/>
    </xf>
    <xf numFmtId="9" fontId="0" fillId="0" borderId="1" xfId="0" applyNumberFormat="1" applyBorder="1" applyAlignment="1">
      <alignment horizontal="right"/>
    </xf>
    <xf numFmtId="49" fontId="4" fillId="0" borderId="1" xfId="0" applyNumberFormat="1" applyFont="1" applyBorder="1" applyAlignment="1">
      <alignment horizontal="center"/>
    </xf>
    <xf numFmtId="1" fontId="4" fillId="0" borderId="1" xfId="0" applyNumberFormat="1" applyFont="1" applyBorder="1" applyAlignment="1">
      <alignment horizontal="right"/>
    </xf>
    <xf numFmtId="0" fontId="24" fillId="0" borderId="7" xfId="7" applyBorder="1" applyAlignment="1" applyProtection="1">
      <alignment horizontal="left" vertical="top" wrapText="1"/>
    </xf>
    <xf numFmtId="49" fontId="4" fillId="0" borderId="1" xfId="8" applyNumberFormat="1" applyFont="1" applyBorder="1"/>
    <xf numFmtId="49" fontId="4" fillId="0" borderId="1" xfId="8" applyNumberFormat="1" applyBorder="1"/>
    <xf numFmtId="4" fontId="4" fillId="0" borderId="1" xfId="0" applyNumberFormat="1" applyFont="1" applyBorder="1" applyAlignment="1">
      <alignment horizontal="right" vertical="top"/>
    </xf>
    <xf numFmtId="49" fontId="4" fillId="0" borderId="1" xfId="0" applyNumberFormat="1" applyFont="1" applyBorder="1" applyAlignment="1">
      <alignment horizontal="center" vertical="center" wrapText="1"/>
    </xf>
    <xf numFmtId="170" fontId="20" fillId="0" borderId="1" xfId="10" applyNumberFormat="1" applyFont="1" applyBorder="1" applyAlignment="1">
      <alignment horizontal="center" vertical="center"/>
    </xf>
    <xf numFmtId="171" fontId="20" fillId="0" borderId="1" xfId="5" applyNumberFormat="1" applyFont="1" applyBorder="1" applyAlignment="1">
      <alignment horizontal="center" vertical="center"/>
    </xf>
    <xf numFmtId="172" fontId="20" fillId="0" borderId="1" xfId="5" applyNumberFormat="1" applyFont="1" applyBorder="1" applyAlignment="1">
      <alignment horizontal="center" vertical="center"/>
    </xf>
    <xf numFmtId="172" fontId="20" fillId="0" borderId="0" xfId="5" applyNumberFormat="1" applyFont="1" applyBorder="1" applyAlignment="1">
      <alignment horizontal="center" vertical="center"/>
    </xf>
    <xf numFmtId="172" fontId="20" fillId="0" borderId="0" xfId="5" applyNumberFormat="1" applyFont="1" applyFill="1" applyBorder="1" applyAlignment="1">
      <alignment horizontal="center" vertical="center"/>
    </xf>
    <xf numFmtId="168" fontId="4" fillId="0" borderId="1" xfId="0" quotePrefix="1" applyNumberFormat="1" applyFont="1" applyFill="1" applyBorder="1" applyAlignment="1">
      <alignment horizontal="center" vertical="center"/>
    </xf>
    <xf numFmtId="172" fontId="0" fillId="0" borderId="0" xfId="5" applyNumberFormat="1" applyFont="1" applyBorder="1" applyAlignment="1">
      <alignment horizontal="center"/>
    </xf>
    <xf numFmtId="0" fontId="4" fillId="0" borderId="8" xfId="0" applyFont="1" applyBorder="1" applyAlignment="1">
      <alignment horizontal="center"/>
    </xf>
    <xf numFmtId="0" fontId="8" fillId="0" borderId="0" xfId="0" applyFont="1" applyFill="1" applyBorder="1" applyAlignment="1">
      <alignment horizontal="center" wrapText="1"/>
    </xf>
    <xf numFmtId="0" fontId="0" fillId="0" borderId="0" xfId="0" applyFill="1" applyBorder="1" applyAlignment="1">
      <alignment horizontal="center"/>
    </xf>
    <xf numFmtId="0" fontId="0" fillId="0" borderId="1" xfId="0" applyFill="1" applyBorder="1" applyAlignment="1">
      <alignment horizontal="right"/>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7" fillId="0" borderId="0" xfId="0" applyFont="1" applyFill="1"/>
    <xf numFmtId="0" fontId="3" fillId="0" borderId="1" xfId="0" applyFont="1" applyFill="1" applyBorder="1" applyAlignment="1">
      <alignment horizontal="center" vertical="center" wrapText="1"/>
    </xf>
    <xf numFmtId="0" fontId="0" fillId="0" borderId="1" xfId="0" applyFill="1" applyBorder="1" applyAlignment="1">
      <alignment horizontal="left" vertical="center" indent="1"/>
    </xf>
    <xf numFmtId="0" fontId="0" fillId="0" borderId="1" xfId="0" applyFill="1" applyBorder="1" applyAlignment="1">
      <alignment horizontal="left" vertical="center" wrapText="1" inden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vertical="top" wrapText="1"/>
    </xf>
    <xf numFmtId="0" fontId="4" fillId="0" borderId="1" xfId="0" applyFont="1" applyFill="1" applyBorder="1" applyAlignment="1">
      <alignment vertical="top" wrapText="1"/>
    </xf>
    <xf numFmtId="0" fontId="18" fillId="0" borderId="1" xfId="0" applyFont="1" applyFill="1" applyBorder="1" applyAlignment="1">
      <alignment horizontal="center" vertical="top" wrapText="1"/>
    </xf>
    <xf numFmtId="0" fontId="3" fillId="0" borderId="1" xfId="0" applyFont="1" applyFill="1" applyBorder="1" applyAlignment="1">
      <alignment horizontal="center" wrapText="1"/>
    </xf>
    <xf numFmtId="0" fontId="4" fillId="0" borderId="1" xfId="0" applyFont="1" applyFill="1" applyBorder="1" applyAlignment="1">
      <alignment horizontal="center" wrapText="1"/>
    </xf>
    <xf numFmtId="0" fontId="0" fillId="0" borderId="1" xfId="0" applyFill="1" applyBorder="1" applyAlignment="1">
      <alignment horizontal="center" wrapText="1"/>
    </xf>
    <xf numFmtId="0" fontId="11" fillId="0" borderId="1" xfId="0" applyFont="1" applyFill="1" applyBorder="1" applyAlignment="1">
      <alignment vertical="top" wrapText="1"/>
    </xf>
    <xf numFmtId="0" fontId="11" fillId="0" borderId="0" xfId="0" applyFont="1" applyFill="1" applyBorder="1" applyAlignment="1">
      <alignment wrapText="1"/>
    </xf>
    <xf numFmtId="0" fontId="0" fillId="0" borderId="0" xfId="0" applyFill="1" applyBorder="1" applyAlignment="1">
      <alignment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center" vertical="top" wrapText="1"/>
    </xf>
    <xf numFmtId="0" fontId="0" fillId="0" borderId="1" xfId="0" applyFill="1" applyBorder="1" applyAlignment="1">
      <alignment horizontal="center" vertical="top" wrapText="1"/>
    </xf>
    <xf numFmtId="165" fontId="4" fillId="0" borderId="1"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0" fontId="11" fillId="0" borderId="1" xfId="0" applyFont="1" applyFill="1" applyBorder="1" applyAlignment="1">
      <alignment horizontal="left" vertical="top"/>
    </xf>
    <xf numFmtId="9" fontId="4" fillId="0" borderId="1" xfId="0" applyNumberFormat="1" applyFont="1" applyFill="1" applyBorder="1" applyAlignment="1">
      <alignment horizontal="right" vertical="center" wrapText="1"/>
    </xf>
    <xf numFmtId="0" fontId="16" fillId="0" borderId="0" xfId="0" applyFont="1" applyFill="1" applyAlignment="1">
      <alignment horizontal="left" vertical="top" wrapText="1"/>
    </xf>
    <xf numFmtId="0" fontId="3" fillId="0" borderId="1" xfId="0" applyFont="1" applyFill="1" applyBorder="1"/>
    <xf numFmtId="0" fontId="4" fillId="0" borderId="1" xfId="0" applyFont="1" applyFill="1" applyBorder="1" applyAlignment="1">
      <alignment horizontal="center"/>
    </xf>
    <xf numFmtId="0" fontId="0" fillId="0" borderId="1" xfId="0" applyFill="1" applyBorder="1" applyAlignment="1">
      <alignment horizontal="center"/>
    </xf>
    <xf numFmtId="9" fontId="0" fillId="0" borderId="0" xfId="0" applyNumberFormat="1" applyFill="1"/>
    <xf numFmtId="0" fontId="0" fillId="0" borderId="1" xfId="0" quotePrefix="1" applyFill="1" applyBorder="1"/>
    <xf numFmtId="0" fontId="0" fillId="0" borderId="1" xfId="0" applyFill="1" applyBorder="1" applyAlignment="1">
      <alignment horizontal="left" vertical="top"/>
    </xf>
    <xf numFmtId="170" fontId="0" fillId="0" borderId="1" xfId="0" applyNumberFormat="1" applyFill="1" applyBorder="1"/>
    <xf numFmtId="9" fontId="34" fillId="0" borderId="0" xfId="10" applyFont="1" applyFill="1" applyBorder="1" applyAlignment="1">
      <alignment horizontal="center"/>
    </xf>
    <xf numFmtId="9" fontId="34" fillId="0" borderId="1" xfId="10" applyFont="1" applyFill="1" applyBorder="1" applyAlignment="1">
      <alignment horizontal="right"/>
    </xf>
    <xf numFmtId="0" fontId="0" fillId="0" borderId="0" xfId="0" applyFill="1" applyBorder="1" applyAlignment="1">
      <alignment horizontal="center" vertical="center"/>
    </xf>
    <xf numFmtId="167" fontId="0" fillId="0" borderId="1" xfId="0" applyNumberFormat="1" applyFill="1" applyBorder="1" applyAlignment="1">
      <alignment horizontal="right" vertical="top"/>
    </xf>
    <xf numFmtId="16" fontId="4" fillId="0" borderId="1" xfId="0" applyNumberFormat="1" applyFont="1" applyFill="1" applyBorder="1"/>
    <xf numFmtId="0" fontId="11" fillId="0" borderId="10" xfId="0" applyFont="1" applyFill="1" applyBorder="1"/>
    <xf numFmtId="0" fontId="0" fillId="0" borderId="15" xfId="0" applyFill="1" applyBorder="1"/>
    <xf numFmtId="0" fontId="0" fillId="0" borderId="4" xfId="0" applyFill="1" applyBorder="1"/>
    <xf numFmtId="0" fontId="0" fillId="0" borderId="8" xfId="0" applyFill="1" applyBorder="1"/>
    <xf numFmtId="0" fontId="0" fillId="0" borderId="0" xfId="0" applyFill="1" applyBorder="1"/>
    <xf numFmtId="49" fontId="0" fillId="0" borderId="1" xfId="0" applyNumberFormat="1" applyFill="1" applyBorder="1" applyAlignment="1">
      <alignment horizontal="center" vertical="center"/>
    </xf>
    <xf numFmtId="1" fontId="0" fillId="0" borderId="1" xfId="0" applyNumberFormat="1" applyFill="1" applyBorder="1"/>
    <xf numFmtId="0" fontId="11" fillId="0" borderId="7" xfId="0" applyFont="1" applyFill="1" applyBorder="1"/>
    <xf numFmtId="0" fontId="0" fillId="0" borderId="13" xfId="0" applyFill="1" applyBorder="1"/>
    <xf numFmtId="167" fontId="4" fillId="0" borderId="1" xfId="0" applyNumberFormat="1" applyFont="1" applyFill="1" applyBorder="1" applyAlignment="1">
      <alignment horizontal="center" vertical="top"/>
    </xf>
    <xf numFmtId="167" fontId="4" fillId="0" borderId="1" xfId="0" applyNumberFormat="1" applyFont="1" applyFill="1" applyBorder="1" applyAlignment="1">
      <alignment horizontal="right" vertical="top"/>
    </xf>
    <xf numFmtId="37" fontId="34" fillId="0" borderId="1" xfId="2" applyNumberFormat="1" applyFill="1" applyBorder="1" applyAlignment="1">
      <alignment horizontal="center" vertical="center"/>
    </xf>
    <xf numFmtId="0" fontId="3" fillId="0" borderId="1" xfId="0" applyFont="1" applyFill="1" applyBorder="1" applyAlignment="1">
      <alignment vertical="center"/>
    </xf>
    <xf numFmtId="37" fontId="3" fillId="0" borderId="1" xfId="2" applyNumberFormat="1" applyFont="1" applyFill="1" applyBorder="1" applyAlignment="1">
      <alignment horizontal="center" vertical="center"/>
    </xf>
    <xf numFmtId="0" fontId="0" fillId="0" borderId="1" xfId="0" applyFill="1" applyBorder="1" applyAlignment="1">
      <alignment horizontal="left" vertical="center"/>
    </xf>
    <xf numFmtId="2" fontId="4" fillId="0" borderId="1" xfId="0" applyNumberFormat="1" applyFont="1" applyFill="1" applyBorder="1" applyAlignment="1">
      <alignment horizontal="right" wrapText="1"/>
    </xf>
    <xf numFmtId="167" fontId="0" fillId="0" borderId="1" xfId="0" applyNumberFormat="1" applyFill="1" applyBorder="1" applyAlignment="1">
      <alignment horizontal="right"/>
    </xf>
    <xf numFmtId="167" fontId="4" fillId="0" borderId="1" xfId="0" applyNumberFormat="1" applyFont="1" applyFill="1" applyBorder="1" applyAlignment="1">
      <alignment horizontal="right"/>
    </xf>
    <xf numFmtId="0" fontId="0" fillId="0" borderId="7" xfId="0" applyFill="1" applyBorder="1"/>
    <xf numFmtId="2" fontId="4" fillId="0" borderId="1" xfId="0" quotePrefix="1" applyNumberFormat="1" applyFont="1" applyFill="1" applyBorder="1" applyAlignment="1">
      <alignment horizontal="center" wrapText="1"/>
    </xf>
    <xf numFmtId="49" fontId="4" fillId="0" borderId="1" xfId="8" applyNumberFormat="1" applyFont="1" applyBorder="1" applyAlignment="1">
      <alignment horizontal="center"/>
    </xf>
    <xf numFmtId="170" fontId="0" fillId="0" borderId="1" xfId="0" applyNumberFormat="1" applyFill="1" applyBorder="1" applyAlignment="1">
      <alignment horizontal="right"/>
    </xf>
    <xf numFmtId="0" fontId="0" fillId="0" borderId="0" xfId="0" applyAlignment="1">
      <alignment horizontal="left" vertical="top" wrapText="1"/>
    </xf>
    <xf numFmtId="0" fontId="0" fillId="0" borderId="0" xfId="0" applyAlignment="1">
      <alignment wrapText="1"/>
    </xf>
    <xf numFmtId="0" fontId="20" fillId="0" borderId="1" xfId="0" applyFont="1" applyFill="1" applyBorder="1" applyAlignment="1">
      <alignment vertical="top" wrapText="1"/>
    </xf>
    <xf numFmtId="0" fontId="0" fillId="0" borderId="0" xfId="0"/>
    <xf numFmtId="0" fontId="0" fillId="0" borderId="0" xfId="0" applyFill="1" applyAlignment="1">
      <alignment vertical="top" wrapText="1"/>
    </xf>
    <xf numFmtId="5" fontId="3" fillId="0" borderId="1" xfId="0" applyNumberFormat="1" applyFont="1" applyBorder="1"/>
    <xf numFmtId="0" fontId="4" fillId="0" borderId="1" xfId="8" applyFont="1" applyFill="1" applyBorder="1" applyAlignment="1">
      <alignment horizontal="center" vertical="top" wrapText="1"/>
    </xf>
    <xf numFmtId="0" fontId="13" fillId="0" borderId="0" xfId="0" applyFont="1" applyFill="1" applyAlignment="1">
      <alignment vertical="top" wrapText="1"/>
    </xf>
    <xf numFmtId="0" fontId="4" fillId="0" borderId="5" xfId="0" applyFont="1" applyFill="1" applyBorder="1" applyAlignment="1">
      <alignment horizontal="center" vertical="center"/>
    </xf>
    <xf numFmtId="0" fontId="16" fillId="0" borderId="1" xfId="0" applyFont="1" applyFill="1" applyBorder="1" applyAlignment="1"/>
    <xf numFmtId="0" fontId="17" fillId="0" borderId="0" xfId="0" applyFont="1" applyFill="1" applyBorder="1" applyAlignment="1">
      <alignment vertical="top" wrapText="1"/>
    </xf>
    <xf numFmtId="0" fontId="13" fillId="0" borderId="1" xfId="0" applyFont="1" applyFill="1" applyBorder="1" applyAlignment="1">
      <alignment horizontal="center" vertical="top" wrapText="1"/>
    </xf>
    <xf numFmtId="0" fontId="0" fillId="5" borderId="1" xfId="0" applyFill="1" applyBorder="1" applyAlignment="1">
      <alignment horizontal="center" vertical="center"/>
    </xf>
    <xf numFmtId="0" fontId="6" fillId="5" borderId="1" xfId="0" applyFont="1" applyFill="1" applyBorder="1" applyAlignment="1">
      <alignment horizontal="center" wrapText="1"/>
    </xf>
    <xf numFmtId="0" fontId="6" fillId="5" borderId="5" xfId="0" applyFont="1" applyFill="1" applyBorder="1" applyAlignment="1">
      <alignment horizontal="center" wrapText="1"/>
    </xf>
    <xf numFmtId="0" fontId="10" fillId="0" borderId="1" xfId="0" applyFont="1" applyFill="1" applyBorder="1" applyAlignment="1">
      <alignment vertical="center"/>
    </xf>
    <xf numFmtId="0" fontId="9" fillId="0" borderId="1" xfId="0" applyFont="1" applyFill="1" applyBorder="1" applyAlignment="1">
      <alignment vertical="center"/>
    </xf>
    <xf numFmtId="0" fontId="11" fillId="0" borderId="1" xfId="0" applyFont="1" applyFill="1" applyBorder="1" applyAlignment="1">
      <alignment horizontal="left" wrapText="1" indent="1"/>
    </xf>
    <xf numFmtId="0" fontId="25" fillId="0" borderId="1" xfId="0" applyFont="1" applyFill="1" applyBorder="1" applyAlignment="1">
      <alignment horizontal="center"/>
    </xf>
    <xf numFmtId="0" fontId="0" fillId="0" borderId="1" xfId="0" applyFill="1" applyBorder="1" applyAlignment="1">
      <alignment horizontal="center" vertical="center" wrapText="1"/>
    </xf>
    <xf numFmtId="9" fontId="8" fillId="0" borderId="0" xfId="10" applyFont="1" applyFill="1" applyBorder="1" applyAlignment="1">
      <alignment horizontal="left"/>
    </xf>
    <xf numFmtId="0" fontId="6"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1" xfId="0" applyFont="1" applyFill="1" applyBorder="1" applyAlignment="1">
      <alignment horizontal="center" vertical="center"/>
    </xf>
    <xf numFmtId="170" fontId="1" fillId="0" borderId="1" xfId="9" applyNumberFormat="1" applyBorder="1" applyAlignment="1">
      <alignment horizontal="right"/>
    </xf>
    <xf numFmtId="0" fontId="2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9" fontId="4" fillId="5" borderId="1" xfId="0" applyNumberFormat="1" applyFont="1" applyFill="1" applyBorder="1" applyAlignment="1">
      <alignment horizontal="center" vertical="center" wrapText="1"/>
    </xf>
    <xf numFmtId="9"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4" fillId="5" borderId="1" xfId="0" applyFont="1" applyFill="1" applyBorder="1" applyAlignment="1">
      <alignment horizontal="center"/>
    </xf>
    <xf numFmtId="168" fontId="0" fillId="0" borderId="6" xfId="0" applyNumberFormat="1" applyFill="1" applyBorder="1" applyAlignment="1">
      <alignment horizontal="center" vertical="center"/>
    </xf>
    <xf numFmtId="168" fontId="0" fillId="0" borderId="0" xfId="0" applyNumberFormat="1" applyFill="1" applyBorder="1" applyAlignment="1">
      <alignment horizontal="center" vertical="center"/>
    </xf>
    <xf numFmtId="0" fontId="6" fillId="5" borderId="1" xfId="0" applyFont="1" applyFill="1" applyBorder="1" applyAlignment="1">
      <alignment horizontal="center"/>
    </xf>
    <xf numFmtId="167" fontId="0" fillId="0" borderId="1" xfId="0" applyNumberFormat="1" applyFill="1" applyBorder="1" applyAlignment="1">
      <alignment horizontal="center" vertical="top"/>
    </xf>
    <xf numFmtId="174" fontId="0" fillId="0" borderId="1" xfId="1" applyNumberFormat="1" applyFont="1" applyBorder="1" applyAlignment="1">
      <alignment horizontal="right"/>
    </xf>
    <xf numFmtId="174" fontId="3" fillId="0" borderId="1" xfId="1" applyNumberFormat="1" applyFont="1" applyBorder="1" applyAlignment="1">
      <alignment horizontal="right"/>
    </xf>
    <xf numFmtId="174" fontId="0" fillId="0" borderId="0" xfId="1" applyNumberFormat="1" applyFont="1"/>
    <xf numFmtId="174" fontId="1" fillId="0" borderId="1" xfId="1" applyNumberFormat="1" applyBorder="1" applyAlignment="1">
      <alignment horizontal="right"/>
    </xf>
    <xf numFmtId="174" fontId="5" fillId="2" borderId="1" xfId="1" applyNumberFormat="1" applyFont="1" applyFill="1" applyBorder="1" applyAlignment="1">
      <alignment horizontal="right"/>
    </xf>
    <xf numFmtId="174" fontId="4" fillId="0" borderId="1" xfId="1" applyNumberFormat="1" applyFont="1" applyFill="1" applyBorder="1" applyAlignment="1">
      <alignment horizontal="right"/>
    </xf>
    <xf numFmtId="174" fontId="3" fillId="0" borderId="1" xfId="1" applyNumberFormat="1" applyFont="1" applyFill="1" applyBorder="1" applyAlignment="1">
      <alignment horizontal="right"/>
    </xf>
    <xf numFmtId="174" fontId="4" fillId="0" borderId="1" xfId="1" applyNumberFormat="1" applyFont="1" applyFill="1" applyBorder="1" applyAlignment="1">
      <alignment horizontal="right" vertical="top" wrapText="1"/>
    </xf>
    <xf numFmtId="174" fontId="0" fillId="0" borderId="1" xfId="1" applyNumberFormat="1" applyFont="1" applyFill="1" applyBorder="1" applyAlignment="1"/>
    <xf numFmtId="174" fontId="0" fillId="0" borderId="0" xfId="1" applyNumberFormat="1" applyFont="1" applyFill="1" applyBorder="1" applyAlignment="1"/>
    <xf numFmtId="174" fontId="0" fillId="0" borderId="1" xfId="1" applyNumberFormat="1" applyFont="1" applyFill="1" applyBorder="1" applyAlignment="1">
      <alignment horizontal="right"/>
    </xf>
    <xf numFmtId="174" fontId="0" fillId="0" borderId="0" xfId="1" applyNumberFormat="1" applyFont="1" applyFill="1" applyBorder="1" applyAlignment="1">
      <alignment horizontal="right"/>
    </xf>
    <xf numFmtId="174" fontId="0" fillId="0" borderId="1" xfId="1" applyNumberFormat="1" applyFont="1" applyFill="1" applyBorder="1"/>
    <xf numFmtId="174" fontId="4" fillId="0" borderId="1" xfId="1" applyNumberFormat="1" applyFont="1" applyFill="1" applyBorder="1" applyAlignment="1">
      <alignment horizontal="right" vertical="center" wrapText="1"/>
    </xf>
    <xf numFmtId="170" fontId="4" fillId="0" borderId="1" xfId="0" applyNumberFormat="1" applyFont="1" applyFill="1" applyBorder="1" applyAlignment="1">
      <alignment horizontal="center"/>
    </xf>
    <xf numFmtId="170" fontId="34" fillId="0" borderId="1" xfId="10" applyNumberFormat="1" applyFont="1" applyFill="1" applyBorder="1" applyAlignment="1">
      <alignment horizontal="right"/>
    </xf>
    <xf numFmtId="170" fontId="0" fillId="0" borderId="3" xfId="0" applyNumberFormat="1" applyFill="1" applyBorder="1"/>
    <xf numFmtId="168" fontId="0" fillId="0" borderId="1" xfId="0" applyNumberFormat="1" applyFill="1" applyBorder="1" applyAlignment="1">
      <alignment horizontal="center"/>
    </xf>
    <xf numFmtId="174" fontId="0" fillId="0" borderId="1" xfId="1" applyNumberFormat="1" applyFont="1" applyFill="1" applyBorder="1" applyAlignment="1">
      <alignment horizontal="right" vertical="top"/>
    </xf>
    <xf numFmtId="174" fontId="0" fillId="0" borderId="3" xfId="1" applyNumberFormat="1" applyFont="1" applyFill="1" applyBorder="1" applyAlignment="1">
      <alignment horizontal="right" vertical="top"/>
    </xf>
    <xf numFmtId="174" fontId="20" fillId="0" borderId="1" xfId="1" applyNumberFormat="1" applyFont="1" applyBorder="1" applyAlignment="1">
      <alignment horizontal="center" vertical="center"/>
    </xf>
    <xf numFmtId="174" fontId="0" fillId="0" borderId="1" xfId="1" applyNumberFormat="1" applyFont="1" applyBorder="1" applyAlignment="1">
      <alignment horizontal="center"/>
    </xf>
    <xf numFmtId="174" fontId="3" fillId="0" borderId="1" xfId="1" applyNumberFormat="1" applyFont="1" applyBorder="1" applyAlignment="1">
      <alignment horizontal="center"/>
    </xf>
    <xf numFmtId="175"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Alignment="1">
      <alignment vertical="top"/>
    </xf>
    <xf numFmtId="0" fontId="1" fillId="0" borderId="0" xfId="0" applyFont="1" applyFill="1" applyAlignment="1">
      <alignment horizontal="right" vertical="top"/>
    </xf>
    <xf numFmtId="1" fontId="1" fillId="0" borderId="1" xfId="0" applyNumberFormat="1" applyFont="1" applyFill="1" applyBorder="1" applyAlignment="1">
      <alignment vertical="top"/>
    </xf>
    <xf numFmtId="49" fontId="1" fillId="0" borderId="1" xfId="0" applyNumberFormat="1" applyFont="1" applyBorder="1" applyAlignment="1">
      <alignment horizontal="center"/>
    </xf>
    <xf numFmtId="0" fontId="3" fillId="0" borderId="0" xfId="0" applyFont="1" applyAlignment="1">
      <alignment horizontal="left" vertical="top"/>
    </xf>
    <xf numFmtId="0" fontId="0" fillId="0" borderId="0" xfId="0"/>
    <xf numFmtId="0" fontId="0" fillId="0" borderId="1" xfId="0" applyBorder="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xf>
    <xf numFmtId="0" fontId="4" fillId="0" borderId="2" xfId="0" applyFont="1" applyFill="1" applyBorder="1" applyAlignment="1">
      <alignment horizontal="left" vertical="top" wrapText="1"/>
    </xf>
    <xf numFmtId="0" fontId="0" fillId="0" borderId="0" xfId="0" applyAlignment="1">
      <alignment horizontal="left" vertical="top"/>
    </xf>
    <xf numFmtId="0" fontId="4" fillId="0" borderId="0" xfId="0" applyFont="1" applyAlignment="1">
      <alignment horizontal="left" vertical="top"/>
    </xf>
    <xf numFmtId="0" fontId="11" fillId="0" borderId="1" xfId="0" applyFont="1" applyBorder="1" applyAlignment="1">
      <alignment horizontal="left" vertical="top" wrapText="1"/>
    </xf>
    <xf numFmtId="0" fontId="0" fillId="0" borderId="1" xfId="0" applyBorder="1"/>
    <xf numFmtId="0" fontId="0" fillId="2" borderId="1" xfId="0" applyFill="1" applyBorder="1"/>
    <xf numFmtId="0" fontId="0" fillId="0" borderId="0" xfId="0"/>
    <xf numFmtId="0" fontId="2" fillId="0" borderId="0" xfId="0" applyFont="1" applyFill="1" applyAlignment="1">
      <alignment horizontal="center" vertical="center"/>
    </xf>
    <xf numFmtId="0" fontId="1" fillId="0" borderId="6" xfId="0" applyFont="1" applyBorder="1" applyAlignment="1">
      <alignment vertical="center" wrapText="1"/>
    </xf>
    <xf numFmtId="14" fontId="20" fillId="0" borderId="0" xfId="0" applyNumberFormat="1" applyFont="1"/>
    <xf numFmtId="0" fontId="20" fillId="0" borderId="0" xfId="0" applyFont="1"/>
    <xf numFmtId="174" fontId="4" fillId="0" borderId="1" xfId="0" applyNumberFormat="1" applyFont="1" applyFill="1" applyBorder="1" applyAlignment="1">
      <alignment horizontal="right"/>
    </xf>
    <xf numFmtId="14" fontId="0" fillId="0" borderId="0" xfId="0" applyNumberFormat="1"/>
    <xf numFmtId="0" fontId="38" fillId="0" borderId="1" xfId="0" applyFont="1" applyBorder="1" applyAlignment="1">
      <alignment horizontal="center"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7" applyFont="1" applyBorder="1" applyAlignment="1" applyProtection="1">
      <alignment horizontal="left" vertical="top" wrapText="1"/>
    </xf>
    <xf numFmtId="0" fontId="0" fillId="0" borderId="1" xfId="0" applyBorder="1" applyAlignment="1">
      <alignment horizontal="left" vertical="top" wrapText="1"/>
    </xf>
    <xf numFmtId="0" fontId="26" fillId="0" borderId="1" xfId="7" applyFont="1" applyBorder="1" applyAlignment="1" applyProtection="1">
      <alignment horizontal="center" vertical="top" wrapText="1"/>
    </xf>
    <xf numFmtId="0" fontId="38" fillId="0" borderId="1" xfId="7" applyFont="1" applyBorder="1" applyAlignment="1" applyProtection="1">
      <alignment horizontal="center" vertical="top" wrapText="1"/>
    </xf>
    <xf numFmtId="0" fontId="38" fillId="0" borderId="6" xfId="0" applyFont="1" applyBorder="1" applyAlignment="1">
      <alignment horizontal="center" vertical="top" wrapText="1"/>
    </xf>
    <xf numFmtId="0" fontId="38" fillId="0" borderId="5" xfId="0" applyFont="1" applyBorder="1" applyAlignment="1">
      <alignment horizontal="center" vertical="top" wrapText="1"/>
    </xf>
    <xf numFmtId="0" fontId="24" fillId="0" borderId="1" xfId="7" applyBorder="1" applyAlignment="1" applyProtection="1">
      <alignment horizontal="center"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4" xfId="7"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4" fillId="0" borderId="0" xfId="0" applyFont="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5" borderId="1" xfId="0" applyFont="1" applyFill="1" applyBorder="1" applyAlignment="1">
      <alignment horizontal="center" vertical="center"/>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5" xfId="0" applyFont="1" applyFill="1" applyBorder="1" applyAlignment="1">
      <alignment horizontal="left" vertical="top" wrapText="1"/>
    </xf>
    <xf numFmtId="0" fontId="0" fillId="0" borderId="0" xfId="0" applyFill="1" applyAlignment="1">
      <alignment wrapText="1"/>
    </xf>
    <xf numFmtId="0" fontId="3" fillId="0" borderId="0" xfId="0" applyFont="1" applyBorder="1" applyAlignment="1">
      <alignment horizontal="lef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0" fillId="0" borderId="6" xfId="0" applyFill="1" applyBorder="1" applyAlignment="1">
      <alignment horizontal="left" vertical="top"/>
    </xf>
    <xf numFmtId="0" fontId="0" fillId="0" borderId="5" xfId="0" applyFill="1" applyBorder="1" applyAlignment="1">
      <alignment horizontal="left" vertical="top"/>
    </xf>
    <xf numFmtId="0" fontId="16" fillId="2" borderId="6" xfId="0" applyFont="1" applyFill="1" applyBorder="1" applyAlignment="1"/>
    <xf numFmtId="0" fontId="16" fillId="2" borderId="9" xfId="0" applyFont="1" applyFill="1" applyBorder="1" applyAlignment="1"/>
    <xf numFmtId="0" fontId="16" fillId="2" borderId="5" xfId="0" applyFont="1" applyFill="1" applyBorder="1" applyAlignment="1"/>
    <xf numFmtId="0" fontId="15" fillId="0" borderId="0" xfId="0" applyFont="1" applyFill="1" applyBorder="1" applyAlignment="1"/>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5" xfId="0" applyFont="1" applyFill="1" applyBorder="1" applyAlignment="1">
      <alignment horizontal="left" vertical="top" wrapText="1"/>
    </xf>
    <xf numFmtId="0" fontId="0" fillId="0" borderId="0" xfId="0"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5" xfId="0" applyFont="1" applyFill="1" applyBorder="1" applyAlignment="1">
      <alignment horizontal="left" vertical="top" wrapText="1"/>
    </xf>
    <xf numFmtId="0" fontId="11" fillId="0" borderId="7" xfId="0" applyFont="1" applyFill="1" applyBorder="1" applyAlignment="1"/>
    <xf numFmtId="0" fontId="11" fillId="0" borderId="13" xfId="0" applyFont="1" applyFill="1" applyBorder="1" applyAlignment="1"/>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xf>
    <xf numFmtId="0" fontId="0" fillId="0" borderId="5" xfId="0" applyFill="1" applyBorder="1" applyAlignment="1">
      <alignment horizontal="left"/>
    </xf>
    <xf numFmtId="0" fontId="11" fillId="0" borderId="0" xfId="0" applyFont="1" applyFill="1" applyAlignment="1">
      <alignment horizontal="left" vertical="top"/>
    </xf>
    <xf numFmtId="0" fontId="4" fillId="0" borderId="0" xfId="0" applyFont="1" applyFill="1" applyAlignment="1">
      <alignment horizontal="left" vertical="top" wrapText="1"/>
    </xf>
    <xf numFmtId="0" fontId="0" fillId="0" borderId="9" xfId="0" applyFill="1" applyBorder="1" applyAlignment="1">
      <alignment horizontal="left" vertical="top"/>
    </xf>
    <xf numFmtId="0" fontId="0" fillId="0" borderId="9" xfId="0" applyFill="1" applyBorder="1" applyAlignment="1">
      <alignment horizontal="left" vertical="top" wrapText="1"/>
    </xf>
    <xf numFmtId="0" fontId="11" fillId="0" borderId="0" xfId="0" applyFont="1" applyAlignment="1">
      <alignment horizontal="left" vertical="top" wrapText="1"/>
    </xf>
    <xf numFmtId="0" fontId="11" fillId="0" borderId="6" xfId="0" applyFont="1" applyFill="1" applyBorder="1" applyAlignment="1">
      <alignment vertical="top" wrapText="1"/>
    </xf>
    <xf numFmtId="0" fontId="11" fillId="0" borderId="9" xfId="0" applyFont="1" applyFill="1" applyBorder="1" applyAlignment="1">
      <alignment vertical="top" wrapText="1"/>
    </xf>
    <xf numFmtId="0" fontId="11" fillId="0" borderId="5" xfId="0" applyFont="1" applyFill="1" applyBorder="1" applyAlignment="1">
      <alignment vertical="top" wrapText="1"/>
    </xf>
    <xf numFmtId="0" fontId="3" fillId="0" borderId="0" xfId="0" applyFont="1" applyFill="1" applyAlignment="1">
      <alignment horizontal="left" vertical="top" wrapText="1"/>
    </xf>
    <xf numFmtId="0" fontId="4" fillId="0" borderId="9" xfId="0" applyFont="1" applyFill="1" applyBorder="1" applyAlignment="1"/>
    <xf numFmtId="0" fontId="4" fillId="0" borderId="5" xfId="0" applyFont="1" applyFill="1" applyBorder="1" applyAlignment="1"/>
    <xf numFmtId="0" fontId="16" fillId="0" borderId="0" xfId="0" applyFont="1" applyFill="1" applyBorder="1" applyAlignment="1"/>
    <xf numFmtId="0" fontId="17" fillId="0" borderId="0" xfId="0" applyFont="1" applyFill="1" applyAlignment="1">
      <alignment vertical="top" wrapText="1"/>
    </xf>
    <xf numFmtId="0" fontId="11" fillId="0" borderId="0" xfId="0" applyFont="1" applyFill="1" applyBorder="1" applyAlignment="1">
      <alignment horizontal="left" vertical="top" wrapText="1"/>
    </xf>
    <xf numFmtId="0" fontId="11" fillId="0" borderId="13" xfId="0" applyFont="1" applyFill="1" applyBorder="1" applyAlignment="1">
      <alignment horizontal="left" vertical="top" wrapText="1"/>
    </xf>
    <xf numFmtId="0" fontId="4" fillId="0" borderId="6" xfId="0" applyFont="1" applyFill="1" applyBorder="1" applyAlignment="1">
      <alignment wrapText="1"/>
    </xf>
    <xf numFmtId="0" fontId="4" fillId="0" borderId="9" xfId="0" applyFont="1" applyFill="1" applyBorder="1" applyAlignment="1">
      <alignment wrapText="1"/>
    </xf>
    <xf numFmtId="0" fontId="4" fillId="0" borderId="5" xfId="0" applyFont="1" applyFill="1" applyBorder="1" applyAlignment="1">
      <alignment wrapText="1"/>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3" fillId="0" borderId="2" xfId="0" applyFont="1" applyFill="1" applyBorder="1" applyAlignment="1">
      <alignment vertical="top" wrapText="1"/>
    </xf>
    <xf numFmtId="0" fontId="16" fillId="0" borderId="6" xfId="0" applyFont="1" applyFill="1" applyBorder="1" applyAlignment="1">
      <alignment horizontal="center" vertical="top" wrapText="1"/>
    </xf>
    <xf numFmtId="0" fontId="16" fillId="0" borderId="9" xfId="0" applyFont="1" applyFill="1" applyBorder="1" applyAlignment="1">
      <alignment horizontal="center" vertical="top" wrapText="1"/>
    </xf>
    <xf numFmtId="0" fontId="16" fillId="0" borderId="5" xfId="0" applyFont="1" applyFill="1" applyBorder="1" applyAlignment="1">
      <alignment horizontal="center" vertical="top" wrapText="1"/>
    </xf>
    <xf numFmtId="0" fontId="4" fillId="0" borderId="0" xfId="0" applyFont="1" applyFill="1" applyBorder="1" applyAlignment="1">
      <alignment vertical="top" wrapText="1"/>
    </xf>
    <xf numFmtId="0" fontId="4" fillId="0" borderId="0" xfId="0" applyFont="1" applyFill="1" applyAlignment="1">
      <alignment wrapText="1"/>
    </xf>
    <xf numFmtId="0" fontId="11" fillId="0" borderId="9" xfId="0" applyFont="1" applyFill="1" applyBorder="1" applyAlignment="1"/>
    <xf numFmtId="0" fontId="11" fillId="0" borderId="5" xfId="0" applyFont="1" applyFill="1" applyBorder="1" applyAlignment="1"/>
    <xf numFmtId="0" fontId="11" fillId="0" borderId="10" xfId="0" applyFont="1" applyFill="1" applyBorder="1" applyAlignment="1">
      <alignment vertical="top" wrapText="1"/>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11" fillId="0" borderId="4" xfId="0" applyFont="1" applyFill="1" applyBorder="1" applyAlignment="1">
      <alignment vertical="top" wrapText="1"/>
    </xf>
    <xf numFmtId="0" fontId="11" fillId="0" borderId="2" xfId="0" applyFont="1" applyFill="1" applyBorder="1" applyAlignment="1">
      <alignment vertical="top" wrapText="1"/>
    </xf>
    <xf numFmtId="0" fontId="11" fillId="0" borderId="8" xfId="0" applyFont="1" applyFill="1" applyBorder="1" applyAlignment="1">
      <alignment vertical="top" wrapText="1"/>
    </xf>
    <xf numFmtId="0" fontId="3" fillId="0" borderId="0" xfId="0" applyFont="1" applyFill="1" applyAlignment="1">
      <alignment vertical="top" wrapText="1"/>
    </xf>
    <xf numFmtId="0" fontId="0" fillId="0" borderId="6" xfId="0" applyFill="1" applyBorder="1" applyAlignment="1"/>
    <xf numFmtId="0" fontId="0" fillId="0" borderId="9" xfId="0" applyFill="1" applyBorder="1" applyAlignment="1"/>
    <xf numFmtId="0" fontId="3" fillId="0" borderId="2" xfId="0" applyFont="1" applyBorder="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4" fillId="0" borderId="9" xfId="0" applyFont="1" applyBorder="1" applyAlignment="1">
      <alignment wrapText="1"/>
    </xf>
    <xf numFmtId="0" fontId="4" fillId="0" borderId="6" xfId="0" applyFont="1" applyFill="1" applyBorder="1" applyAlignment="1" applyProtection="1">
      <protection locked="0"/>
    </xf>
    <xf numFmtId="0" fontId="4" fillId="0" borderId="9" xfId="0" applyFont="1" applyFill="1" applyBorder="1" applyAlignment="1" applyProtection="1">
      <protection locked="0"/>
    </xf>
    <xf numFmtId="0" fontId="4" fillId="0" borderId="5" xfId="0" applyFont="1" applyFill="1" applyBorder="1" applyAlignment="1" applyProtection="1">
      <protection locked="0"/>
    </xf>
    <xf numFmtId="0" fontId="3" fillId="0" borderId="0" xfId="0" applyFont="1" applyAlignment="1">
      <alignment horizontal="left" vertical="top"/>
    </xf>
    <xf numFmtId="0" fontId="7" fillId="0" borderId="0" xfId="0" applyFont="1" applyAlignment="1">
      <alignment horizontal="left" vertical="top"/>
    </xf>
    <xf numFmtId="0" fontId="0" fillId="0" borderId="0" xfId="0" applyAlignment="1">
      <alignment horizontal="left" vertical="top"/>
    </xf>
    <xf numFmtId="0" fontId="4" fillId="0" borderId="1" xfId="0" applyFont="1" applyFill="1" applyBorder="1" applyAlignment="1">
      <alignment horizontal="lef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2" xfId="0" applyFont="1" applyBorder="1" applyAlignment="1">
      <alignment horizontal="left" vertical="top" wrapText="1"/>
    </xf>
    <xf numFmtId="0" fontId="4" fillId="0" borderId="0" xfId="0" applyFont="1" applyAlignment="1">
      <alignment horizontal="left" vertical="top"/>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xf numFmtId="0" fontId="0" fillId="0" borderId="1" xfId="0" applyBorder="1" applyAlignment="1"/>
    <xf numFmtId="0" fontId="20" fillId="0" borderId="11" xfId="0" applyFont="1" applyBorder="1" applyAlignment="1">
      <alignment wrapText="1"/>
    </xf>
    <xf numFmtId="0" fontId="20" fillId="0" borderId="1" xfId="0" applyFont="1" applyBorder="1" applyAlignment="1">
      <alignment wrapText="1"/>
    </xf>
    <xf numFmtId="0" fontId="0" fillId="2" borderId="1" xfId="0" applyFill="1" applyBorder="1" applyAlignment="1"/>
    <xf numFmtId="0" fontId="0" fillId="0" borderId="1" xfId="0" applyFill="1" applyBorder="1" applyAlignment="1">
      <alignment horizontal="left" vertical="top" wrapText="1"/>
    </xf>
    <xf numFmtId="0" fontId="0" fillId="0" borderId="1" xfId="0" applyFill="1" applyBorder="1" applyAlignment="1"/>
    <xf numFmtId="0" fontId="0" fillId="0" borderId="2" xfId="0" applyFill="1" applyBorder="1" applyAlignment="1">
      <alignment wrapText="1"/>
    </xf>
    <xf numFmtId="0" fontId="3" fillId="0" borderId="0" xfId="0" applyFont="1" applyAlignment="1">
      <alignment horizontal="left" vertical="top" wrapText="1"/>
    </xf>
    <xf numFmtId="0" fontId="0" fillId="0" borderId="14"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5" borderId="1" xfId="0" applyFont="1" applyFill="1" applyBorder="1" applyAlignment="1">
      <alignment horizontal="center" vertical="center" wrapText="1"/>
    </xf>
    <xf numFmtId="0" fontId="4" fillId="0" borderId="2" xfId="0" applyFont="1" applyBorder="1" applyAlignment="1">
      <alignment wrapText="1"/>
    </xf>
    <xf numFmtId="0" fontId="4" fillId="0" borderId="0" xfId="0" applyFont="1" applyBorder="1" applyAlignment="1">
      <alignment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0" fillId="0" borderId="0" xfId="0"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24" fillId="0" borderId="0" xfId="7" applyFill="1" applyAlignment="1" applyProtection="1">
      <alignment horizontal="left" vertical="top"/>
    </xf>
    <xf numFmtId="0" fontId="4" fillId="0" borderId="7" xfId="0" applyFont="1" applyBorder="1" applyAlignment="1">
      <alignment horizontal="left" vertical="top" wrapText="1"/>
    </xf>
    <xf numFmtId="0" fontId="16" fillId="0" borderId="0" xfId="0" applyFont="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1" xfId="0" applyFont="1" applyBorder="1" applyAlignment="1">
      <alignment wrapText="1"/>
    </xf>
    <xf numFmtId="0" fontId="0" fillId="0" borderId="1" xfId="0" applyBorder="1" applyAlignment="1">
      <alignment wrapText="1"/>
    </xf>
    <xf numFmtId="0" fontId="0" fillId="0" borderId="1" xfId="0" applyBorder="1"/>
    <xf numFmtId="0" fontId="0" fillId="2" borderId="1" xfId="0" applyFill="1" applyBorder="1"/>
    <xf numFmtId="0" fontId="0" fillId="0" borderId="1" xfId="0" applyBorder="1" applyAlignment="1">
      <alignment horizontal="left" vertical="top"/>
    </xf>
    <xf numFmtId="0" fontId="4" fillId="0" borderId="0" xfId="0" applyFont="1" applyFill="1" applyAlignment="1">
      <alignment horizontal="left" vertical="top"/>
    </xf>
    <xf numFmtId="0" fontId="0" fillId="0" borderId="6" xfId="0" applyBorder="1" applyAlignment="1">
      <alignment horizontal="left" vertical="top"/>
    </xf>
    <xf numFmtId="0" fontId="4" fillId="0" borderId="4" xfId="0" applyFont="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8" fillId="0" borderId="14" xfId="0" applyFont="1" applyFill="1" applyBorder="1" applyAlignment="1">
      <alignment horizontal="left" vertical="center" wrapText="1"/>
    </xf>
    <xf numFmtId="0" fontId="4" fillId="0" borderId="2" xfId="0" applyFont="1" applyFill="1" applyBorder="1" applyAlignment="1">
      <alignment horizontal="left" wrapText="1"/>
    </xf>
    <xf numFmtId="0" fontId="4" fillId="0" borderId="0" xfId="0" applyFont="1" applyFill="1" applyAlignment="1">
      <alignment horizontal="left" wrapText="1"/>
    </xf>
    <xf numFmtId="0" fontId="25" fillId="0" borderId="21" xfId="0" applyFont="1" applyFill="1" applyBorder="1" applyAlignment="1">
      <alignment horizontal="center" wrapText="1"/>
    </xf>
    <xf numFmtId="0" fontId="25" fillId="0" borderId="22" xfId="0" applyFont="1" applyFill="1" applyBorder="1" applyAlignment="1">
      <alignment horizontal="center" wrapText="1"/>
    </xf>
    <xf numFmtId="0" fontId="25" fillId="0" borderId="23" xfId="0" applyFont="1" applyFill="1" applyBorder="1" applyAlignment="1">
      <alignment horizontal="center" wrapText="1"/>
    </xf>
    <xf numFmtId="0" fontId="25" fillId="0" borderId="24" xfId="0" applyFont="1" applyFill="1" applyBorder="1" applyAlignment="1">
      <alignment horizontal="center" wrapText="1"/>
    </xf>
    <xf numFmtId="0" fontId="25" fillId="0" borderId="25" xfId="0" applyFont="1" applyFill="1" applyBorder="1" applyAlignment="1">
      <alignment horizontal="center" wrapText="1"/>
    </xf>
    <xf numFmtId="0" fontId="25" fillId="0" borderId="26" xfId="0" applyFont="1" applyFill="1" applyBorder="1" applyAlignment="1">
      <alignment horizontal="center" wrapText="1"/>
    </xf>
    <xf numFmtId="0" fontId="25" fillId="0" borderId="27" xfId="0" applyFont="1" applyFill="1" applyBorder="1" applyAlignment="1">
      <alignment horizontal="center" wrapText="1"/>
    </xf>
    <xf numFmtId="0" fontId="25" fillId="0" borderId="18" xfId="0" applyFont="1" applyFill="1" applyBorder="1" applyAlignment="1">
      <alignment horizontal="center"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3" fillId="0" borderId="2" xfId="0" applyFont="1"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11" fillId="0" borderId="1" xfId="0" applyFont="1" applyBorder="1" applyAlignment="1">
      <alignment horizontal="left" vertical="top" wrapText="1"/>
    </xf>
    <xf numFmtId="0" fontId="0" fillId="0" borderId="1" xfId="0" applyBorder="1" applyAlignment="1">
      <alignment horizontal="left" vertical="center"/>
    </xf>
    <xf numFmtId="0" fontId="0" fillId="0" borderId="0" xfId="0"/>
    <xf numFmtId="0" fontId="3" fillId="0" borderId="1" xfId="0" applyFont="1" applyBorder="1" applyAlignment="1">
      <alignment horizontal="center" vertical="center" wrapText="1"/>
    </xf>
    <xf numFmtId="0" fontId="0" fillId="0" borderId="0" xfId="0" applyFill="1" applyAlignment="1">
      <alignment vertical="top" wrapText="1"/>
    </xf>
    <xf numFmtId="0" fontId="1" fillId="0" borderId="0" xfId="0" applyFont="1" applyAlignment="1">
      <alignment horizontal="left" vertical="top" wrapText="1"/>
    </xf>
    <xf numFmtId="0" fontId="1" fillId="0" borderId="1" xfId="0" applyFont="1" applyBorder="1" applyAlignment="1">
      <alignment vertical="top"/>
    </xf>
    <xf numFmtId="0" fontId="3" fillId="0" borderId="0" xfId="0" applyFont="1" applyAlignment="1">
      <alignment horizontal="center" vertical="center"/>
    </xf>
    <xf numFmtId="0" fontId="0" fillId="0" borderId="0" xfId="0"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1" fillId="0" borderId="0" xfId="0" applyFont="1" applyAlignment="1">
      <alignment horizontal="lef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2" fillId="0" borderId="0" xfId="0" applyFont="1" applyFill="1" applyAlignment="1">
      <alignment horizontal="center" vertical="center"/>
    </xf>
    <xf numFmtId="0" fontId="3" fillId="0" borderId="0" xfId="0" applyFont="1" applyAlignment="1">
      <alignment horizontal="center"/>
    </xf>
  </cellXfs>
  <cellStyles count="12">
    <cellStyle name="Comma" xfId="1" builtinId="3"/>
    <cellStyle name="Comma 2" xfId="2"/>
    <cellStyle name="Comma 3" xfId="3"/>
    <cellStyle name="Currency" xfId="4" builtinId="4"/>
    <cellStyle name="Currency 2" xfId="5"/>
    <cellStyle name="Currency 3" xfId="6"/>
    <cellStyle name="Hyperlink" xfId="7" builtinId="8"/>
    <cellStyle name="Normal" xfId="0" builtinId="0"/>
    <cellStyle name="Normal 2" xfId="8"/>
    <cellStyle name="Percent" xfId="9" builtinId="5"/>
    <cellStyle name="Percent 2" xfId="10"/>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rnell.edu/" TargetMode="External"/><Relationship Id="rId1" Type="http://schemas.openxmlformats.org/officeDocument/2006/relationships/hyperlink" Target="http://admissions.cornell.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living.sas.cornell.ed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finaid.cornell.edu/cost-attend/financial-aid-estimato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showRowColHeaders="0" showRuler="0" view="pageLayout" topLeftCell="A19" zoomScaleNormal="100" workbookViewId="0">
      <selection activeCell="C27" sqref="C27:D27"/>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6" width="9.140625" customWidth="1"/>
    <col min="7" max="7" width="9.140625" hidden="1" customWidth="1"/>
  </cols>
  <sheetData>
    <row r="1" spans="1:6" ht="18" x14ac:dyDescent="0.2">
      <c r="A1" s="455" t="s">
        <v>213</v>
      </c>
      <c r="B1" s="455"/>
      <c r="C1" s="455"/>
      <c r="D1" s="447"/>
    </row>
    <row r="2" spans="1:6" x14ac:dyDescent="0.2">
      <c r="C2" s="456"/>
      <c r="D2" s="456"/>
    </row>
    <row r="3" spans="1:6" x14ac:dyDescent="0.2">
      <c r="A3" s="2" t="s">
        <v>132</v>
      </c>
      <c r="B3" s="150" t="s">
        <v>133</v>
      </c>
      <c r="C3" s="43"/>
      <c r="D3" s="43"/>
    </row>
    <row r="4" spans="1:6" x14ac:dyDescent="0.2">
      <c r="A4" s="2" t="s">
        <v>132</v>
      </c>
      <c r="B4" s="151" t="s">
        <v>134</v>
      </c>
      <c r="C4" s="145"/>
      <c r="D4" s="145"/>
    </row>
    <row r="5" spans="1:6" x14ac:dyDescent="0.2">
      <c r="A5" s="2" t="s">
        <v>132</v>
      </c>
      <c r="B5" s="151" t="s">
        <v>135</v>
      </c>
      <c r="C5" s="145"/>
      <c r="D5" s="145"/>
    </row>
    <row r="6" spans="1:6" x14ac:dyDescent="0.2">
      <c r="A6" s="2" t="s">
        <v>132</v>
      </c>
      <c r="B6" s="151" t="s">
        <v>136</v>
      </c>
      <c r="C6" s="145"/>
      <c r="D6" s="145"/>
    </row>
    <row r="7" spans="1:6" x14ac:dyDescent="0.2">
      <c r="A7" s="2" t="s">
        <v>132</v>
      </c>
      <c r="B7" s="151" t="s">
        <v>215</v>
      </c>
      <c r="C7" s="145"/>
      <c r="D7" s="145"/>
    </row>
    <row r="8" spans="1:6" x14ac:dyDescent="0.2">
      <c r="A8" s="2" t="s">
        <v>132</v>
      </c>
      <c r="B8" s="151" t="s">
        <v>137</v>
      </c>
      <c r="C8" s="145"/>
      <c r="D8" s="235"/>
    </row>
    <row r="9" spans="1:6" x14ac:dyDescent="0.2">
      <c r="A9" s="2" t="s">
        <v>132</v>
      </c>
      <c r="B9" s="151" t="s">
        <v>138</v>
      </c>
      <c r="C9" s="145"/>
      <c r="D9" s="145"/>
    </row>
    <row r="10" spans="1:6" x14ac:dyDescent="0.2">
      <c r="A10" s="2" t="s">
        <v>132</v>
      </c>
      <c r="B10" s="151" t="s">
        <v>139</v>
      </c>
      <c r="C10" s="145"/>
      <c r="D10" s="145"/>
    </row>
    <row r="11" spans="1:6" x14ac:dyDescent="0.2">
      <c r="A11" s="2" t="s">
        <v>132</v>
      </c>
      <c r="B11" s="151" t="s">
        <v>140</v>
      </c>
      <c r="C11" s="145"/>
      <c r="D11" s="239"/>
    </row>
    <row r="12" spans="1:6" x14ac:dyDescent="0.2">
      <c r="A12" s="2" t="s">
        <v>132</v>
      </c>
      <c r="B12" s="42" t="s">
        <v>141</v>
      </c>
      <c r="C12" s="43"/>
      <c r="D12" s="149"/>
      <c r="E12" s="148" t="s">
        <v>507</v>
      </c>
      <c r="F12" s="28" t="s">
        <v>508</v>
      </c>
    </row>
    <row r="13" spans="1:6" x14ac:dyDescent="0.2">
      <c r="A13" s="2"/>
      <c r="B13" s="42"/>
      <c r="C13" s="43"/>
      <c r="D13" s="149"/>
      <c r="E13" s="240"/>
      <c r="F13" s="97"/>
    </row>
    <row r="14" spans="1:6" x14ac:dyDescent="0.2">
      <c r="A14" s="2" t="s">
        <v>132</v>
      </c>
      <c r="B14" s="152" t="s">
        <v>142</v>
      </c>
      <c r="C14" s="153"/>
      <c r="D14" s="154"/>
    </row>
    <row r="15" spans="1:6" x14ac:dyDescent="0.2">
      <c r="A15" s="2"/>
      <c r="B15" s="462"/>
      <c r="C15" s="463"/>
      <c r="D15" s="464"/>
    </row>
    <row r="16" spans="1:6" x14ac:dyDescent="0.2">
      <c r="A16" s="2"/>
      <c r="B16" s="171"/>
      <c r="C16" s="172"/>
      <c r="D16" s="172"/>
    </row>
    <row r="17" spans="1:4" ht="53.25" customHeight="1" x14ac:dyDescent="0.2">
      <c r="A17" s="179" t="s">
        <v>340</v>
      </c>
      <c r="B17" s="458" t="s">
        <v>719</v>
      </c>
      <c r="C17" s="458"/>
      <c r="D17" s="458"/>
    </row>
    <row r="18" spans="1:4" ht="53.25" customHeight="1" x14ac:dyDescent="0.2">
      <c r="A18" s="2"/>
      <c r="B18" s="459"/>
      <c r="C18" s="460"/>
      <c r="D18" s="461"/>
    </row>
    <row r="19" spans="1:4" x14ac:dyDescent="0.2">
      <c r="C19" s="7"/>
      <c r="D19" s="7"/>
    </row>
    <row r="20" spans="1:4" x14ac:dyDescent="0.2">
      <c r="A20" s="2" t="s">
        <v>711</v>
      </c>
      <c r="B20" s="10" t="s">
        <v>214</v>
      </c>
      <c r="C20" s="457"/>
      <c r="D20" s="457"/>
    </row>
    <row r="21" spans="1:4" x14ac:dyDescent="0.2">
      <c r="A21" s="2" t="s">
        <v>711</v>
      </c>
      <c r="B21" s="9" t="s">
        <v>346</v>
      </c>
      <c r="C21" s="444" t="s">
        <v>1055</v>
      </c>
      <c r="D21" s="444"/>
    </row>
    <row r="22" spans="1:4" x14ac:dyDescent="0.2">
      <c r="A22" s="2" t="s">
        <v>711</v>
      </c>
      <c r="B22" s="9" t="s">
        <v>215</v>
      </c>
      <c r="C22" s="444" t="s">
        <v>1056</v>
      </c>
      <c r="D22" s="444"/>
    </row>
    <row r="23" spans="1:4" x14ac:dyDescent="0.2">
      <c r="A23" s="2" t="s">
        <v>711</v>
      </c>
      <c r="B23" s="241" t="s">
        <v>137</v>
      </c>
      <c r="C23" s="444" t="s">
        <v>1057</v>
      </c>
      <c r="D23" s="444"/>
    </row>
    <row r="24" spans="1:4" x14ac:dyDescent="0.2">
      <c r="A24" s="2" t="s">
        <v>711</v>
      </c>
      <c r="B24" s="144" t="s">
        <v>700</v>
      </c>
      <c r="C24" s="452"/>
      <c r="D24" s="453"/>
    </row>
    <row r="25" spans="1:4" x14ac:dyDescent="0.2">
      <c r="A25" s="2" t="s">
        <v>711</v>
      </c>
      <c r="B25" s="238" t="s">
        <v>137</v>
      </c>
      <c r="C25" s="452"/>
      <c r="D25" s="453"/>
    </row>
    <row r="26" spans="1:4" x14ac:dyDescent="0.2">
      <c r="A26" s="2" t="s">
        <v>711</v>
      </c>
      <c r="B26" s="9" t="s">
        <v>701</v>
      </c>
      <c r="C26" s="444" t="s">
        <v>1058</v>
      </c>
      <c r="D26" s="444"/>
    </row>
    <row r="27" spans="1:4" x14ac:dyDescent="0.2">
      <c r="A27" s="2" t="s">
        <v>711</v>
      </c>
      <c r="B27" s="9" t="s">
        <v>216</v>
      </c>
      <c r="C27" s="454" t="s">
        <v>1059</v>
      </c>
      <c r="D27" s="444"/>
    </row>
    <row r="28" spans="1:4" x14ac:dyDescent="0.2">
      <c r="A28" s="2" t="s">
        <v>711</v>
      </c>
      <c r="B28" s="9" t="s">
        <v>217</v>
      </c>
      <c r="C28" s="444" t="s">
        <v>1060</v>
      </c>
      <c r="D28" s="444"/>
    </row>
    <row r="29" spans="1:4" x14ac:dyDescent="0.2">
      <c r="A29" s="2" t="s">
        <v>711</v>
      </c>
      <c r="B29" s="9" t="s">
        <v>218</v>
      </c>
      <c r="C29" s="444"/>
      <c r="D29" s="444"/>
    </row>
    <row r="30" spans="1:4" x14ac:dyDescent="0.2">
      <c r="A30" s="2" t="s">
        <v>711</v>
      </c>
      <c r="B30" s="9" t="s">
        <v>702</v>
      </c>
      <c r="C30" s="452" t="s">
        <v>1056</v>
      </c>
      <c r="D30" s="453"/>
    </row>
    <row r="31" spans="1:4" x14ac:dyDescent="0.2">
      <c r="A31" s="2" t="s">
        <v>711</v>
      </c>
      <c r="B31" s="11" t="s">
        <v>137</v>
      </c>
      <c r="C31" s="452" t="s">
        <v>1057</v>
      </c>
      <c r="D31" s="453"/>
    </row>
    <row r="32" spans="1:4" x14ac:dyDescent="0.2">
      <c r="A32" s="2" t="s">
        <v>711</v>
      </c>
      <c r="B32" s="9" t="s">
        <v>825</v>
      </c>
      <c r="C32" s="444" t="s">
        <v>1061</v>
      </c>
      <c r="D32" s="444"/>
    </row>
    <row r="33" spans="1:4" x14ac:dyDescent="0.2">
      <c r="A33" s="2" t="s">
        <v>711</v>
      </c>
      <c r="B33" s="9" t="s">
        <v>219</v>
      </c>
      <c r="C33" s="451" t="s">
        <v>1062</v>
      </c>
      <c r="D33" s="444"/>
    </row>
    <row r="34" spans="1:4" ht="38.25" x14ac:dyDescent="0.2">
      <c r="A34" s="179" t="s">
        <v>711</v>
      </c>
      <c r="B34" s="201" t="s">
        <v>1002</v>
      </c>
      <c r="C34" s="450" t="s">
        <v>1063</v>
      </c>
      <c r="D34" s="444"/>
    </row>
    <row r="35" spans="1:4" ht="51" x14ac:dyDescent="0.2">
      <c r="A35" s="179" t="s">
        <v>711</v>
      </c>
      <c r="B35" s="200" t="s">
        <v>392</v>
      </c>
      <c r="C35" s="448"/>
      <c r="D35" s="449"/>
    </row>
    <row r="36" spans="1:4" x14ac:dyDescent="0.2"/>
    <row r="37" spans="1:4" x14ac:dyDescent="0.2">
      <c r="A37" s="2" t="s">
        <v>712</v>
      </c>
      <c r="B37" s="445" t="s">
        <v>220</v>
      </c>
      <c r="C37" s="446"/>
      <c r="D37" s="447"/>
    </row>
    <row r="38" spans="1:4" x14ac:dyDescent="0.2">
      <c r="A38" s="2" t="s">
        <v>712</v>
      </c>
      <c r="B38" s="11" t="s">
        <v>221</v>
      </c>
      <c r="C38" s="168"/>
    </row>
    <row r="39" spans="1:4" x14ac:dyDescent="0.2">
      <c r="A39" s="2" t="s">
        <v>712</v>
      </c>
      <c r="B39" s="11" t="s">
        <v>222</v>
      </c>
      <c r="C39" s="168" t="s">
        <v>1064</v>
      </c>
    </row>
    <row r="40" spans="1:4" x14ac:dyDescent="0.2">
      <c r="A40" s="2" t="s">
        <v>712</v>
      </c>
      <c r="B40" s="11" t="s">
        <v>223</v>
      </c>
      <c r="C40" s="168"/>
    </row>
    <row r="41" spans="1:4" x14ac:dyDescent="0.2">
      <c r="A41" s="2"/>
      <c r="B41" s="3"/>
    </row>
    <row r="42" spans="1:4" x14ac:dyDescent="0.2">
      <c r="A42" s="2" t="s">
        <v>713</v>
      </c>
      <c r="B42" s="3" t="s">
        <v>703</v>
      </c>
    </row>
    <row r="43" spans="1:4" x14ac:dyDescent="0.2">
      <c r="A43" s="2" t="s">
        <v>713</v>
      </c>
      <c r="B43" s="11" t="s">
        <v>224</v>
      </c>
      <c r="C43" s="168" t="s">
        <v>1064</v>
      </c>
    </row>
    <row r="44" spans="1:4" x14ac:dyDescent="0.2">
      <c r="A44" s="2" t="s">
        <v>713</v>
      </c>
      <c r="B44" s="11" t="s">
        <v>225</v>
      </c>
      <c r="C44" s="168"/>
    </row>
    <row r="45" spans="1:4" x14ac:dyDescent="0.2">
      <c r="A45" s="2" t="s">
        <v>713</v>
      </c>
      <c r="B45" s="11" t="s">
        <v>226</v>
      </c>
      <c r="C45" s="168"/>
    </row>
    <row r="46" spans="1:4" x14ac:dyDescent="0.2">
      <c r="A46" s="2"/>
      <c r="B46" s="3"/>
    </row>
    <row r="47" spans="1:4" x14ac:dyDescent="0.2">
      <c r="A47" s="2" t="s">
        <v>714</v>
      </c>
      <c r="B47" s="3" t="s">
        <v>227</v>
      </c>
      <c r="C47" s="5"/>
    </row>
    <row r="48" spans="1:4" x14ac:dyDescent="0.2">
      <c r="A48" s="2" t="s">
        <v>714</v>
      </c>
      <c r="B48" s="11" t="s">
        <v>228</v>
      </c>
      <c r="C48" s="242" t="s">
        <v>1064</v>
      </c>
    </row>
    <row r="49" spans="1:3" x14ac:dyDescent="0.2">
      <c r="A49" s="2" t="s">
        <v>714</v>
      </c>
      <c r="B49" s="11" t="s">
        <v>229</v>
      </c>
      <c r="C49" s="242"/>
    </row>
    <row r="50" spans="1:3" x14ac:dyDescent="0.2">
      <c r="A50" s="2" t="s">
        <v>714</v>
      </c>
      <c r="B50" s="11" t="s">
        <v>230</v>
      </c>
      <c r="C50" s="242"/>
    </row>
    <row r="51" spans="1:3" x14ac:dyDescent="0.2">
      <c r="A51" s="2" t="s">
        <v>714</v>
      </c>
      <c r="B51" s="12" t="s">
        <v>231</v>
      </c>
      <c r="C51" s="242"/>
    </row>
    <row r="52" spans="1:3" x14ac:dyDescent="0.2">
      <c r="A52" s="2" t="s">
        <v>714</v>
      </c>
      <c r="B52" s="11" t="s">
        <v>232</v>
      </c>
      <c r="C52" s="242"/>
    </row>
    <row r="53" spans="1:3" x14ac:dyDescent="0.2">
      <c r="A53" s="2" t="s">
        <v>714</v>
      </c>
      <c r="B53" s="13" t="s">
        <v>233</v>
      </c>
      <c r="C53" s="242"/>
    </row>
    <row r="54" spans="1:3" x14ac:dyDescent="0.2">
      <c r="A54" s="2"/>
      <c r="B54" s="67"/>
      <c r="C54" s="66"/>
    </row>
    <row r="55" spans="1:3" x14ac:dyDescent="0.2">
      <c r="A55" s="2" t="s">
        <v>714</v>
      </c>
      <c r="B55" s="13" t="s">
        <v>234</v>
      </c>
      <c r="C55" s="242"/>
    </row>
    <row r="56" spans="1:3" x14ac:dyDescent="0.2">
      <c r="A56" s="2"/>
      <c r="B56" s="15"/>
      <c r="C56" s="16"/>
    </row>
    <row r="57" spans="1:3" x14ac:dyDescent="0.2">
      <c r="A57" s="2"/>
      <c r="B57" s="3"/>
      <c r="C57" s="5"/>
    </row>
    <row r="58" spans="1:3" x14ac:dyDescent="0.2"/>
    <row r="59" spans="1:3" x14ac:dyDescent="0.2">
      <c r="A59" s="2" t="s">
        <v>715</v>
      </c>
      <c r="B59" s="3" t="s">
        <v>704</v>
      </c>
    </row>
    <row r="60" spans="1:3" x14ac:dyDescent="0.2">
      <c r="A60" s="2"/>
      <c r="B60" s="3"/>
    </row>
    <row r="61" spans="1:3" x14ac:dyDescent="0.2">
      <c r="A61" s="2" t="s">
        <v>715</v>
      </c>
      <c r="B61" s="11" t="s">
        <v>235</v>
      </c>
      <c r="C61" s="168"/>
    </row>
    <row r="62" spans="1:3" x14ac:dyDescent="0.2">
      <c r="A62" s="2" t="s">
        <v>715</v>
      </c>
      <c r="B62" s="11" t="s">
        <v>236</v>
      </c>
      <c r="C62" s="168"/>
    </row>
    <row r="63" spans="1:3" x14ac:dyDescent="0.2">
      <c r="A63" s="2" t="s">
        <v>715</v>
      </c>
      <c r="B63" s="11" t="s">
        <v>237</v>
      </c>
      <c r="C63" s="65"/>
    </row>
    <row r="64" spans="1:3" x14ac:dyDescent="0.2">
      <c r="A64" s="2" t="s">
        <v>715</v>
      </c>
      <c r="B64" s="11" t="s">
        <v>238</v>
      </c>
      <c r="C64" s="65"/>
    </row>
    <row r="65" spans="1:3" x14ac:dyDescent="0.2">
      <c r="A65" s="2" t="s">
        <v>715</v>
      </c>
      <c r="B65" s="11" t="s">
        <v>239</v>
      </c>
      <c r="C65" s="65"/>
    </row>
    <row r="66" spans="1:3" x14ac:dyDescent="0.2">
      <c r="A66" s="2" t="s">
        <v>715</v>
      </c>
      <c r="B66" s="11" t="s">
        <v>240</v>
      </c>
      <c r="C66" s="65" t="s">
        <v>1064</v>
      </c>
    </row>
    <row r="67" spans="1:3" x14ac:dyDescent="0.2">
      <c r="A67" s="2" t="s">
        <v>715</v>
      </c>
      <c r="B67" s="11" t="s">
        <v>241</v>
      </c>
      <c r="C67" s="65"/>
    </row>
    <row r="68" spans="1:3" x14ac:dyDescent="0.2">
      <c r="A68" s="2" t="s">
        <v>715</v>
      </c>
      <c r="B68" s="11" t="s">
        <v>242</v>
      </c>
      <c r="C68" s="168" t="s">
        <v>1064</v>
      </c>
    </row>
    <row r="69" spans="1:3" x14ac:dyDescent="0.2">
      <c r="A69" s="2" t="s">
        <v>715</v>
      </c>
      <c r="B69" s="11" t="s">
        <v>243</v>
      </c>
      <c r="C69" s="65"/>
    </row>
    <row r="70" spans="1:3" ht="25.5" x14ac:dyDescent="0.2">
      <c r="A70" s="2" t="s">
        <v>715</v>
      </c>
      <c r="B70" s="214" t="s">
        <v>558</v>
      </c>
      <c r="C70" s="65" t="s">
        <v>1064</v>
      </c>
    </row>
    <row r="71" spans="1:3" ht="25.5" x14ac:dyDescent="0.2">
      <c r="A71" s="2" t="s">
        <v>715</v>
      </c>
      <c r="B71" s="214" t="s">
        <v>559</v>
      </c>
      <c r="C71" s="65" t="s">
        <v>1064</v>
      </c>
    </row>
    <row r="72" spans="1:3" x14ac:dyDescent="0.2">
      <c r="A72" s="2" t="s">
        <v>715</v>
      </c>
      <c r="B72" s="216" t="s">
        <v>560</v>
      </c>
      <c r="C72" s="65"/>
    </row>
    <row r="73" spans="1:3" x14ac:dyDescent="0.2">
      <c r="A73" s="224" t="s">
        <v>715</v>
      </c>
      <c r="B73" s="227" t="s">
        <v>560</v>
      </c>
      <c r="C73" s="228"/>
    </row>
    <row r="74" spans="1:3" x14ac:dyDescent="0.2">
      <c r="A74" s="225"/>
      <c r="B74" s="226"/>
      <c r="C74" s="226"/>
    </row>
    <row r="75" spans="1:3" hidden="1" x14ac:dyDescent="0.2">
      <c r="A75" s="225"/>
      <c r="B75" s="226"/>
      <c r="C75" s="226"/>
    </row>
  </sheetData>
  <mergeCells count="22">
    <mergeCell ref="A1:D1"/>
    <mergeCell ref="C2:D2"/>
    <mergeCell ref="C20:D20"/>
    <mergeCell ref="B17:D17"/>
    <mergeCell ref="B18:D18"/>
    <mergeCell ref="B15:D15"/>
    <mergeCell ref="C21:D21"/>
    <mergeCell ref="B37:D37"/>
    <mergeCell ref="C35:D35"/>
    <mergeCell ref="C34:D34"/>
    <mergeCell ref="C28:D28"/>
    <mergeCell ref="C29:D29"/>
    <mergeCell ref="C32:D32"/>
    <mergeCell ref="C33:D33"/>
    <mergeCell ref="C30:D30"/>
    <mergeCell ref="C31:D31"/>
    <mergeCell ref="C22:D22"/>
    <mergeCell ref="C23:D23"/>
    <mergeCell ref="C26:D26"/>
    <mergeCell ref="C27:D27"/>
    <mergeCell ref="C24:D24"/>
    <mergeCell ref="C25:D25"/>
  </mergeCells>
  <phoneticPr fontId="0" type="noConversion"/>
  <hyperlinks>
    <hyperlink ref="C34" r:id="rId1"/>
    <hyperlink ref="C27" r:id="rId2"/>
  </hyperlinks>
  <pageMargins left="0.75" right="0.75" top="1" bottom="1" header="0.5" footer="0.5"/>
  <pageSetup scale="85" fitToHeight="2" orientation="portrait" r:id="rId3"/>
  <headerFooter alignWithMargins="0">
    <oddHeader>&amp;CCommon Data Set 2016-2017</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Layout" topLeftCell="A34" zoomScaleNormal="100" workbookViewId="0">
      <selection activeCell="B4" sqref="B4:F4"/>
    </sheetView>
  </sheetViews>
  <sheetFormatPr defaultColWidth="0" defaultRowHeight="12.75" zeroHeight="1" x14ac:dyDescent="0.2"/>
  <cols>
    <col min="1" max="1" width="3.85546875" style="1" customWidth="1"/>
    <col min="2" max="2" width="42" customWidth="1"/>
    <col min="3" max="3" width="19.140625" customWidth="1"/>
    <col min="4" max="4" width="11.5703125" customWidth="1"/>
    <col min="5" max="5" width="12.28515625" customWidth="1"/>
    <col min="6" max="6" width="17" customWidth="1"/>
    <col min="7" max="7" width="0.7109375" customWidth="1"/>
  </cols>
  <sheetData>
    <row r="1" spans="1:6" ht="18" x14ac:dyDescent="0.2">
      <c r="A1" s="661" t="s">
        <v>581</v>
      </c>
      <c r="B1" s="661"/>
      <c r="C1" s="661"/>
      <c r="D1" s="661"/>
      <c r="E1" s="661"/>
    </row>
    <row r="2" spans="1:6" x14ac:dyDescent="0.2"/>
    <row r="3" spans="1:6" x14ac:dyDescent="0.2">
      <c r="A3" s="61" t="s">
        <v>582</v>
      </c>
      <c r="B3" s="62" t="s">
        <v>1051</v>
      </c>
    </row>
    <row r="4" spans="1:6" s="176" customFormat="1" ht="72" customHeight="1" x14ac:dyDescent="0.2">
      <c r="A4" s="29" t="s">
        <v>582</v>
      </c>
      <c r="B4" s="501" t="s">
        <v>472</v>
      </c>
      <c r="C4" s="501"/>
      <c r="D4" s="501"/>
      <c r="E4" s="501"/>
      <c r="F4" s="501"/>
    </row>
    <row r="5" spans="1:6" ht="41.25" customHeight="1" thickBot="1" x14ac:dyDescent="0.25">
      <c r="A5" s="61" t="s">
        <v>582</v>
      </c>
      <c r="B5" s="63" t="s">
        <v>583</v>
      </c>
      <c r="C5" s="36" t="s">
        <v>584</v>
      </c>
      <c r="D5" s="36" t="s">
        <v>237</v>
      </c>
      <c r="E5" s="36" t="s">
        <v>585</v>
      </c>
      <c r="F5" s="230" t="s">
        <v>944</v>
      </c>
    </row>
    <row r="6" spans="1:6" ht="13.5" thickBot="1" x14ac:dyDescent="0.25">
      <c r="A6" s="61" t="s">
        <v>582</v>
      </c>
      <c r="B6" s="189" t="s">
        <v>586</v>
      </c>
      <c r="C6" s="190"/>
      <c r="D6" s="190"/>
      <c r="E6" s="190">
        <v>11.5</v>
      </c>
      <c r="F6" s="191">
        <v>1</v>
      </c>
    </row>
    <row r="7" spans="1:6" ht="13.5" thickBot="1" x14ac:dyDescent="0.25">
      <c r="A7" s="61" t="s">
        <v>582</v>
      </c>
      <c r="B7" s="231" t="s">
        <v>945</v>
      </c>
      <c r="C7" s="193"/>
      <c r="D7" s="193"/>
      <c r="E7" s="193">
        <v>1.6</v>
      </c>
      <c r="F7" s="194">
        <v>3</v>
      </c>
    </row>
    <row r="8" spans="1:6" ht="13.5" thickBot="1" x14ac:dyDescent="0.25">
      <c r="A8" s="61" t="s">
        <v>582</v>
      </c>
      <c r="B8" s="192" t="s">
        <v>587</v>
      </c>
      <c r="C8" s="193"/>
      <c r="D8" s="193"/>
      <c r="E8" s="193">
        <v>2.8</v>
      </c>
      <c r="F8" s="194">
        <v>4</v>
      </c>
    </row>
    <row r="9" spans="1:6" ht="13.5" thickBot="1" x14ac:dyDescent="0.25">
      <c r="A9" s="61" t="s">
        <v>582</v>
      </c>
      <c r="B9" s="231" t="s">
        <v>946</v>
      </c>
      <c r="C9" s="219"/>
      <c r="D9" s="219"/>
      <c r="E9" s="219">
        <v>1.5</v>
      </c>
      <c r="F9" s="220">
        <v>5</v>
      </c>
    </row>
    <row r="10" spans="1:6" ht="13.5" thickBot="1" x14ac:dyDescent="0.25">
      <c r="A10" s="61" t="s">
        <v>582</v>
      </c>
      <c r="B10" s="206" t="s">
        <v>740</v>
      </c>
      <c r="C10" s="219"/>
      <c r="D10" s="219"/>
      <c r="E10" s="219">
        <v>2.1</v>
      </c>
      <c r="F10" s="220">
        <v>9</v>
      </c>
    </row>
    <row r="11" spans="1:6" ht="13.5" thickBot="1" x14ac:dyDescent="0.25">
      <c r="A11" s="61" t="s">
        <v>582</v>
      </c>
      <c r="B11" s="206" t="s">
        <v>684</v>
      </c>
      <c r="C11" s="219"/>
      <c r="D11" s="219"/>
      <c r="E11" s="219"/>
      <c r="F11" s="220">
        <v>10</v>
      </c>
    </row>
    <row r="12" spans="1:6" ht="13.5" thickBot="1" x14ac:dyDescent="0.25">
      <c r="A12" s="61" t="s">
        <v>582</v>
      </c>
      <c r="B12" s="206" t="s">
        <v>590</v>
      </c>
      <c r="C12" s="219"/>
      <c r="D12" s="219"/>
      <c r="E12" s="219">
        <v>8.5</v>
      </c>
      <c r="F12" s="220">
        <v>11</v>
      </c>
    </row>
    <row r="13" spans="1:6" ht="13.5" thickBot="1" x14ac:dyDescent="0.25">
      <c r="A13" s="61" t="s">
        <v>582</v>
      </c>
      <c r="B13" s="206" t="s">
        <v>685</v>
      </c>
      <c r="C13" s="219"/>
      <c r="D13" s="219"/>
      <c r="E13" s="219"/>
      <c r="F13" s="220">
        <v>12</v>
      </c>
    </row>
    <row r="14" spans="1:6" ht="13.5" thickBot="1" x14ac:dyDescent="0.25">
      <c r="A14" s="61" t="s">
        <v>582</v>
      </c>
      <c r="B14" s="206" t="s">
        <v>591</v>
      </c>
      <c r="C14" s="219"/>
      <c r="D14" s="219"/>
      <c r="E14" s="219"/>
      <c r="F14" s="220">
        <v>13</v>
      </c>
    </row>
    <row r="15" spans="1:6" ht="13.5" thickBot="1" x14ac:dyDescent="0.25">
      <c r="A15" s="61" t="s">
        <v>582</v>
      </c>
      <c r="B15" s="206" t="s">
        <v>686</v>
      </c>
      <c r="C15" s="219"/>
      <c r="D15" s="219"/>
      <c r="E15" s="219">
        <v>15.8</v>
      </c>
      <c r="F15" s="220">
        <v>14</v>
      </c>
    </row>
    <row r="16" spans="1:6" ht="13.5" thickBot="1" x14ac:dyDescent="0.25">
      <c r="A16" s="61" t="s">
        <v>582</v>
      </c>
      <c r="B16" s="206" t="s">
        <v>687</v>
      </c>
      <c r="C16" s="219"/>
      <c r="D16" s="219"/>
      <c r="E16" s="219"/>
      <c r="F16" s="220">
        <v>15</v>
      </c>
    </row>
    <row r="17" spans="1:6" ht="13.5" thickBot="1" x14ac:dyDescent="0.25">
      <c r="A17" s="61" t="s">
        <v>582</v>
      </c>
      <c r="B17" s="231" t="s">
        <v>947</v>
      </c>
      <c r="C17" s="219"/>
      <c r="D17" s="219"/>
      <c r="E17" s="219">
        <v>1.4</v>
      </c>
      <c r="F17" s="220">
        <v>16</v>
      </c>
    </row>
    <row r="18" spans="1:6" ht="13.5" thickBot="1" x14ac:dyDescent="0.25">
      <c r="A18" s="61" t="s">
        <v>582</v>
      </c>
      <c r="B18" s="206" t="s">
        <v>688</v>
      </c>
      <c r="C18" s="219"/>
      <c r="D18" s="219"/>
      <c r="E18" s="219">
        <v>2.2999999999999998</v>
      </c>
      <c r="F18" s="220">
        <v>19</v>
      </c>
    </row>
    <row r="19" spans="1:6" ht="13.5" thickBot="1" x14ac:dyDescent="0.25">
      <c r="A19" s="61" t="s">
        <v>582</v>
      </c>
      <c r="B19" s="206" t="s">
        <v>898</v>
      </c>
      <c r="C19" s="219"/>
      <c r="D19" s="219"/>
      <c r="E19" s="219"/>
      <c r="F19" s="220">
        <v>22</v>
      </c>
    </row>
    <row r="20" spans="1:6" ht="13.5" thickBot="1" x14ac:dyDescent="0.25">
      <c r="A20" s="61" t="s">
        <v>582</v>
      </c>
      <c r="B20" s="206" t="s">
        <v>910</v>
      </c>
      <c r="C20" s="219"/>
      <c r="D20" s="219"/>
      <c r="E20" s="219">
        <v>1.6</v>
      </c>
      <c r="F20" s="220">
        <v>23</v>
      </c>
    </row>
    <row r="21" spans="1:6" ht="13.5" thickBot="1" x14ac:dyDescent="0.25">
      <c r="A21" s="61" t="s">
        <v>582</v>
      </c>
      <c r="B21" s="206" t="s">
        <v>899</v>
      </c>
      <c r="C21" s="219"/>
      <c r="D21" s="219"/>
      <c r="E21" s="219">
        <v>0.2</v>
      </c>
      <c r="F21" s="220">
        <v>24</v>
      </c>
    </row>
    <row r="22" spans="1:6" ht="13.5" thickBot="1" x14ac:dyDescent="0.25">
      <c r="A22" s="61" t="s">
        <v>582</v>
      </c>
      <c r="B22" s="206" t="s">
        <v>900</v>
      </c>
      <c r="C22" s="219"/>
      <c r="D22" s="219"/>
      <c r="E22" s="219"/>
      <c r="F22" s="220">
        <v>25</v>
      </c>
    </row>
    <row r="23" spans="1:6" ht="13.5" thickBot="1" x14ac:dyDescent="0.25">
      <c r="A23" s="61" t="s">
        <v>582</v>
      </c>
      <c r="B23" s="206" t="s">
        <v>588</v>
      </c>
      <c r="C23" s="219"/>
      <c r="D23" s="219"/>
      <c r="E23" s="219">
        <v>13.8</v>
      </c>
      <c r="F23" s="220">
        <v>26</v>
      </c>
    </row>
    <row r="24" spans="1:6" ht="13.5" thickBot="1" x14ac:dyDescent="0.25">
      <c r="A24" s="61" t="s">
        <v>582</v>
      </c>
      <c r="B24" s="206" t="s">
        <v>152</v>
      </c>
      <c r="C24" s="219"/>
      <c r="D24" s="219"/>
      <c r="E24" s="219">
        <v>2</v>
      </c>
      <c r="F24" s="220">
        <v>27</v>
      </c>
    </row>
    <row r="25" spans="1:6" ht="13.5" thickBot="1" x14ac:dyDescent="0.25">
      <c r="A25" s="61" t="s">
        <v>582</v>
      </c>
      <c r="B25" s="206" t="s">
        <v>153</v>
      </c>
      <c r="C25" s="219"/>
      <c r="D25" s="219"/>
      <c r="E25" s="219"/>
      <c r="F25" s="220" t="s">
        <v>154</v>
      </c>
    </row>
    <row r="26" spans="1:6" ht="13.5" thickBot="1" x14ac:dyDescent="0.25">
      <c r="A26" s="61" t="s">
        <v>582</v>
      </c>
      <c r="B26" s="206" t="s">
        <v>592</v>
      </c>
      <c r="C26" s="219"/>
      <c r="D26" s="219"/>
      <c r="E26" s="219">
        <v>1.6</v>
      </c>
      <c r="F26" s="220">
        <v>30</v>
      </c>
    </row>
    <row r="27" spans="1:6" ht="13.5" thickBot="1" x14ac:dyDescent="0.25">
      <c r="A27" s="61" t="s">
        <v>582</v>
      </c>
      <c r="B27" s="206" t="s">
        <v>341</v>
      </c>
      <c r="C27" s="219"/>
      <c r="D27" s="219"/>
      <c r="E27" s="219"/>
      <c r="F27" s="220">
        <v>31</v>
      </c>
    </row>
    <row r="28" spans="1:6" ht="13.5" thickBot="1" x14ac:dyDescent="0.25">
      <c r="A28" s="61" t="s">
        <v>582</v>
      </c>
      <c r="B28" s="206" t="s">
        <v>689</v>
      </c>
      <c r="C28" s="219"/>
      <c r="D28" s="219"/>
      <c r="E28" s="219">
        <v>0.5</v>
      </c>
      <c r="F28" s="220">
        <v>38</v>
      </c>
    </row>
    <row r="29" spans="1:6" ht="13.5" thickBot="1" x14ac:dyDescent="0.25">
      <c r="A29" s="61" t="s">
        <v>582</v>
      </c>
      <c r="B29" s="206" t="s">
        <v>690</v>
      </c>
      <c r="C29" s="219"/>
      <c r="D29" s="219"/>
      <c r="E29" s="219"/>
      <c r="F29" s="220">
        <v>39</v>
      </c>
    </row>
    <row r="30" spans="1:6" ht="13.5" thickBot="1" x14ac:dyDescent="0.25">
      <c r="A30" s="61" t="s">
        <v>582</v>
      </c>
      <c r="B30" s="206" t="s">
        <v>342</v>
      </c>
      <c r="C30" s="219"/>
      <c r="D30" s="219"/>
      <c r="E30" s="219">
        <v>2.8</v>
      </c>
      <c r="F30" s="220">
        <v>40</v>
      </c>
    </row>
    <row r="31" spans="1:6" ht="13.5" thickBot="1" x14ac:dyDescent="0.25">
      <c r="A31" s="61" t="s">
        <v>582</v>
      </c>
      <c r="B31" s="206" t="s">
        <v>691</v>
      </c>
      <c r="C31" s="219"/>
      <c r="D31" s="219"/>
      <c r="E31" s="219"/>
      <c r="F31" s="220">
        <v>41</v>
      </c>
    </row>
    <row r="32" spans="1:6" ht="13.5" thickBot="1" x14ac:dyDescent="0.25">
      <c r="A32" s="61" t="s">
        <v>582</v>
      </c>
      <c r="B32" s="206" t="s">
        <v>343</v>
      </c>
      <c r="C32" s="219"/>
      <c r="D32" s="219"/>
      <c r="E32" s="219">
        <v>1.4</v>
      </c>
      <c r="F32" s="220">
        <v>42</v>
      </c>
    </row>
    <row r="33" spans="1:6" ht="26.25" thickBot="1" x14ac:dyDescent="0.25">
      <c r="A33" s="61" t="s">
        <v>582</v>
      </c>
      <c r="B33" s="247" t="s">
        <v>155</v>
      </c>
      <c r="C33" s="219"/>
      <c r="D33" s="219"/>
      <c r="E33" s="219"/>
      <c r="F33" s="220">
        <v>43</v>
      </c>
    </row>
    <row r="34" spans="1:6" ht="13.5" thickBot="1" x14ac:dyDescent="0.25">
      <c r="A34" s="61" t="s">
        <v>582</v>
      </c>
      <c r="B34" s="206" t="s">
        <v>692</v>
      </c>
      <c r="C34" s="219"/>
      <c r="D34" s="219"/>
      <c r="E34" s="219">
        <v>1.4</v>
      </c>
      <c r="F34" s="220">
        <v>44</v>
      </c>
    </row>
    <row r="35" spans="1:6" ht="13.5" thickBot="1" x14ac:dyDescent="0.25">
      <c r="A35" s="61" t="s">
        <v>582</v>
      </c>
      <c r="B35" s="206" t="s">
        <v>693</v>
      </c>
      <c r="C35" s="219"/>
      <c r="D35" s="219"/>
      <c r="E35" s="219">
        <v>10.1</v>
      </c>
      <c r="F35" s="220">
        <v>45</v>
      </c>
    </row>
    <row r="36" spans="1:6" ht="13.5" thickBot="1" x14ac:dyDescent="0.25">
      <c r="A36" s="61" t="s">
        <v>582</v>
      </c>
      <c r="B36" s="206" t="s">
        <v>694</v>
      </c>
      <c r="C36" s="219"/>
      <c r="D36" s="219"/>
      <c r="E36" s="219"/>
      <c r="F36" s="220">
        <v>46</v>
      </c>
    </row>
    <row r="37" spans="1:6" ht="13.5" thickBot="1" x14ac:dyDescent="0.25">
      <c r="A37" s="61" t="s">
        <v>582</v>
      </c>
      <c r="B37" s="206" t="s">
        <v>695</v>
      </c>
      <c r="C37" s="219"/>
      <c r="D37" s="219"/>
      <c r="E37" s="219"/>
      <c r="F37" s="220">
        <v>47</v>
      </c>
    </row>
    <row r="38" spans="1:6" ht="13.5" thickBot="1" x14ac:dyDescent="0.25">
      <c r="A38" s="61" t="s">
        <v>582</v>
      </c>
      <c r="B38" s="206" t="s">
        <v>696</v>
      </c>
      <c r="C38" s="219"/>
      <c r="D38" s="219"/>
      <c r="E38" s="219"/>
      <c r="F38" s="220">
        <v>48</v>
      </c>
    </row>
    <row r="39" spans="1:6" ht="13.5" thickBot="1" x14ac:dyDescent="0.25">
      <c r="A39" s="61" t="s">
        <v>582</v>
      </c>
      <c r="B39" s="206" t="s">
        <v>697</v>
      </c>
      <c r="C39" s="219"/>
      <c r="D39" s="219"/>
      <c r="E39" s="219"/>
      <c r="F39" s="220">
        <v>49</v>
      </c>
    </row>
    <row r="40" spans="1:6" ht="13.5" thickBot="1" x14ac:dyDescent="0.25">
      <c r="A40" s="61" t="s">
        <v>582</v>
      </c>
      <c r="B40" s="206" t="s">
        <v>344</v>
      </c>
      <c r="C40" s="219"/>
      <c r="D40" s="219"/>
      <c r="E40" s="219">
        <v>2.2999999999999998</v>
      </c>
      <c r="F40" s="220">
        <v>50</v>
      </c>
    </row>
    <row r="41" spans="1:6" ht="13.5" thickBot="1" x14ac:dyDescent="0.25">
      <c r="A41" s="61" t="s">
        <v>582</v>
      </c>
      <c r="B41" s="206" t="s">
        <v>948</v>
      </c>
      <c r="C41" s="219"/>
      <c r="D41" s="219"/>
      <c r="E41" s="219"/>
      <c r="F41" s="220">
        <v>51</v>
      </c>
    </row>
    <row r="42" spans="1:6" ht="13.5" thickBot="1" x14ac:dyDescent="0.25">
      <c r="A42" s="61" t="s">
        <v>582</v>
      </c>
      <c r="B42" s="206" t="s">
        <v>589</v>
      </c>
      <c r="C42" s="219"/>
      <c r="D42" s="219"/>
      <c r="E42" s="219">
        <v>13.7</v>
      </c>
      <c r="F42" s="220">
        <v>52</v>
      </c>
    </row>
    <row r="43" spans="1:6" ht="13.5" thickBot="1" x14ac:dyDescent="0.25">
      <c r="A43" s="61" t="s">
        <v>582</v>
      </c>
      <c r="B43" s="206" t="s">
        <v>915</v>
      </c>
      <c r="C43" s="219"/>
      <c r="D43" s="219"/>
      <c r="E43" s="219">
        <v>1.1000000000000001</v>
      </c>
      <c r="F43" s="220">
        <v>54</v>
      </c>
    </row>
    <row r="44" spans="1:6" x14ac:dyDescent="0.2">
      <c r="A44" s="61" t="s">
        <v>582</v>
      </c>
      <c r="B44" s="221" t="s">
        <v>345</v>
      </c>
      <c r="C44" s="222"/>
      <c r="D44" s="222"/>
      <c r="E44" s="222"/>
      <c r="F44" s="223"/>
    </row>
    <row r="45" spans="1:6" x14ac:dyDescent="0.2">
      <c r="A45" s="61" t="s">
        <v>582</v>
      </c>
      <c r="B45" s="18" t="s">
        <v>823</v>
      </c>
      <c r="C45" s="166">
        <f>SUM(C6:C44)</f>
        <v>0</v>
      </c>
      <c r="D45" s="166">
        <f>SUM(D6:D44)</f>
        <v>0</v>
      </c>
      <c r="E45" s="267">
        <f>SUM(E6:E44)</f>
        <v>99.999999999999986</v>
      </c>
      <c r="F45" s="64"/>
    </row>
    <row r="46" spans="1:6" x14ac:dyDescent="0.2"/>
  </sheetData>
  <mergeCells count="2">
    <mergeCell ref="A1:E1"/>
    <mergeCell ref="B4:F4"/>
  </mergeCells>
  <phoneticPr fontId="0" type="noConversion"/>
  <pageMargins left="0.75" right="0.75" top="1" bottom="1" header="0.5" footer="0.5"/>
  <pageSetup scale="85" firstPageNumber="27" fitToWidth="0" fitToHeight="0" orientation="portrait" useFirstPageNumber="1" r:id="rId1"/>
  <headerFooter alignWithMargins="0">
    <oddHeader>&amp;CCommon Data Set 2016-2017</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topLeftCell="A145" zoomScaleNormal="100" workbookViewId="0">
      <selection activeCell="A24" sqref="A24"/>
    </sheetView>
  </sheetViews>
  <sheetFormatPr defaultColWidth="0" defaultRowHeight="12.75" zeroHeight="1" x14ac:dyDescent="0.2"/>
  <cols>
    <col min="1" max="1" width="88.7109375" style="143" customWidth="1"/>
    <col min="2" max="2" width="0.85546875" style="117" customWidth="1"/>
    <col min="3" max="16384" width="0" style="117" hidden="1"/>
  </cols>
  <sheetData>
    <row r="1" spans="1:1" ht="18" x14ac:dyDescent="0.2">
      <c r="A1" s="137" t="s">
        <v>449</v>
      </c>
    </row>
    <row r="2" spans="1:1" ht="25.5" x14ac:dyDescent="0.2">
      <c r="A2" s="138" t="s">
        <v>536</v>
      </c>
    </row>
    <row r="3" spans="1:1" x14ac:dyDescent="0.2">
      <c r="A3" s="138"/>
    </row>
    <row r="4" spans="1:1" ht="25.5" x14ac:dyDescent="0.2">
      <c r="A4" s="139" t="s">
        <v>537</v>
      </c>
    </row>
    <row r="5" spans="1:1" x14ac:dyDescent="0.2">
      <c r="A5" s="140"/>
    </row>
    <row r="6" spans="1:1" ht="38.25" x14ac:dyDescent="0.2">
      <c r="A6" s="138" t="s">
        <v>956</v>
      </c>
    </row>
    <row r="7" spans="1:1" ht="38.25" x14ac:dyDescent="0.2">
      <c r="A7" s="138" t="s">
        <v>350</v>
      </c>
    </row>
    <row r="8" spans="1:1" x14ac:dyDescent="0.2">
      <c r="A8" s="138" t="s">
        <v>351</v>
      </c>
    </row>
    <row r="9" spans="1:1" ht="25.5" x14ac:dyDescent="0.2">
      <c r="A9" s="138" t="s">
        <v>957</v>
      </c>
    </row>
    <row r="10" spans="1:1" ht="44.25" customHeight="1" x14ac:dyDescent="0.2">
      <c r="A10" s="211" t="s">
        <v>950</v>
      </c>
    </row>
    <row r="11" spans="1:1" ht="51" x14ac:dyDescent="0.2">
      <c r="A11" s="138" t="s">
        <v>459</v>
      </c>
    </row>
    <row r="12" spans="1:1" ht="38.25" x14ac:dyDescent="0.2">
      <c r="A12" s="138" t="s">
        <v>460</v>
      </c>
    </row>
    <row r="13" spans="1:1" ht="38.25" x14ac:dyDescent="0.2">
      <c r="A13" s="138" t="s">
        <v>951</v>
      </c>
    </row>
    <row r="14" spans="1:1" ht="25.5" x14ac:dyDescent="0.2">
      <c r="A14" s="138" t="s">
        <v>461</v>
      </c>
    </row>
    <row r="15" spans="1:1" ht="89.25" x14ac:dyDescent="0.2">
      <c r="A15" s="138" t="s">
        <v>471</v>
      </c>
    </row>
    <row r="16" spans="1:1" x14ac:dyDescent="0.2">
      <c r="A16" s="138" t="s">
        <v>952</v>
      </c>
    </row>
    <row r="17" spans="1:1" x14ac:dyDescent="0.2">
      <c r="A17" s="138" t="s">
        <v>651</v>
      </c>
    </row>
    <row r="18" spans="1:1" ht="38.25" x14ac:dyDescent="0.2">
      <c r="A18" s="138" t="s">
        <v>652</v>
      </c>
    </row>
    <row r="19" spans="1:1" ht="25.5" x14ac:dyDescent="0.2">
      <c r="A19" s="138" t="s">
        <v>653</v>
      </c>
    </row>
    <row r="20" spans="1:1" ht="38.25" x14ac:dyDescent="0.2">
      <c r="A20" s="212" t="s">
        <v>418</v>
      </c>
    </row>
    <row r="21" spans="1:1" ht="63.75" x14ac:dyDescent="0.2">
      <c r="A21" s="138" t="s">
        <v>958</v>
      </c>
    </row>
    <row r="22" spans="1:1" x14ac:dyDescent="0.2">
      <c r="A22" s="138" t="s">
        <v>654</v>
      </c>
    </row>
    <row r="23" spans="1:1" x14ac:dyDescent="0.2">
      <c r="A23" s="138" t="s">
        <v>655</v>
      </c>
    </row>
    <row r="24" spans="1:1" ht="25.5" x14ac:dyDescent="0.2">
      <c r="A24" s="138" t="s">
        <v>656</v>
      </c>
    </row>
    <row r="25" spans="1:1" ht="38.25" x14ac:dyDescent="0.2">
      <c r="A25" s="138" t="s">
        <v>657</v>
      </c>
    </row>
    <row r="26" spans="1:1" ht="38.25" x14ac:dyDescent="0.2">
      <c r="A26" s="138" t="s">
        <v>393</v>
      </c>
    </row>
    <row r="27" spans="1:1" ht="25.5" x14ac:dyDescent="0.2">
      <c r="A27" s="138" t="s">
        <v>959</v>
      </c>
    </row>
    <row r="28" spans="1:1" ht="38.25" x14ac:dyDescent="0.2">
      <c r="A28" s="138" t="s">
        <v>394</v>
      </c>
    </row>
    <row r="29" spans="1:1" ht="25.5" x14ac:dyDescent="0.2">
      <c r="A29" s="138" t="s">
        <v>395</v>
      </c>
    </row>
    <row r="30" spans="1:1" ht="51" x14ac:dyDescent="0.2">
      <c r="A30" s="138" t="s">
        <v>396</v>
      </c>
    </row>
    <row r="31" spans="1:1" ht="25.5" x14ac:dyDescent="0.2">
      <c r="A31" s="211" t="s">
        <v>799</v>
      </c>
    </row>
    <row r="32" spans="1:1" ht="25.5" x14ac:dyDescent="0.2">
      <c r="A32" s="138" t="s">
        <v>397</v>
      </c>
    </row>
    <row r="33" spans="1:1" ht="25.5" x14ac:dyDescent="0.2">
      <c r="A33" s="138" t="s">
        <v>960</v>
      </c>
    </row>
    <row r="34" spans="1:1" ht="38.25" x14ac:dyDescent="0.2">
      <c r="A34" s="138" t="s">
        <v>398</v>
      </c>
    </row>
    <row r="35" spans="1:1" ht="25.5" x14ac:dyDescent="0.2">
      <c r="A35" s="138" t="s">
        <v>399</v>
      </c>
    </row>
    <row r="36" spans="1:1" ht="51" x14ac:dyDescent="0.2">
      <c r="A36" s="138" t="s">
        <v>400</v>
      </c>
    </row>
    <row r="37" spans="1:1" ht="25.5" x14ac:dyDescent="0.2">
      <c r="A37" s="138" t="s">
        <v>401</v>
      </c>
    </row>
    <row r="38" spans="1:1" ht="25.5" x14ac:dyDescent="0.2">
      <c r="A38" s="138" t="s">
        <v>402</v>
      </c>
    </row>
    <row r="39" spans="1:1" ht="25.5" x14ac:dyDescent="0.2">
      <c r="A39" s="138" t="s">
        <v>403</v>
      </c>
    </row>
    <row r="40" spans="1:1" ht="38.25" x14ac:dyDescent="0.2">
      <c r="A40" s="138" t="s">
        <v>404</v>
      </c>
    </row>
    <row r="41" spans="1:1" ht="63.75" x14ac:dyDescent="0.2">
      <c r="A41" s="138" t="s">
        <v>405</v>
      </c>
    </row>
    <row r="42" spans="1:1" x14ac:dyDescent="0.2">
      <c r="A42" s="138" t="s">
        <v>406</v>
      </c>
    </row>
    <row r="43" spans="1:1" ht="25.5" x14ac:dyDescent="0.2">
      <c r="A43" s="138" t="s">
        <v>407</v>
      </c>
    </row>
    <row r="44" spans="1:1" ht="69" customHeight="1" x14ac:dyDescent="0.2">
      <c r="A44" s="211" t="s">
        <v>147</v>
      </c>
    </row>
    <row r="45" spans="1:1" ht="110.25" customHeight="1" x14ac:dyDescent="0.2">
      <c r="A45" s="211" t="s">
        <v>816</v>
      </c>
    </row>
    <row r="46" spans="1:1" ht="34.5" customHeight="1" x14ac:dyDescent="0.2">
      <c r="A46" s="211" t="s">
        <v>817</v>
      </c>
    </row>
    <row r="47" spans="1:1" ht="25.5" x14ac:dyDescent="0.2">
      <c r="A47" s="138" t="s">
        <v>716</v>
      </c>
    </row>
    <row r="48" spans="1:1" ht="38.25" x14ac:dyDescent="0.2">
      <c r="A48" s="138" t="s">
        <v>717</v>
      </c>
    </row>
    <row r="49" spans="1:1" ht="38.25" x14ac:dyDescent="0.2">
      <c r="A49" s="138" t="s">
        <v>718</v>
      </c>
    </row>
    <row r="50" spans="1:1" ht="25.5" x14ac:dyDescent="0.2">
      <c r="A50" s="138" t="s">
        <v>423</v>
      </c>
    </row>
    <row r="51" spans="1:1" ht="63.75" x14ac:dyDescent="0.2">
      <c r="A51" s="138" t="s">
        <v>874</v>
      </c>
    </row>
    <row r="52" spans="1:1" ht="25.5" x14ac:dyDescent="0.2">
      <c r="A52" s="138" t="s">
        <v>875</v>
      </c>
    </row>
    <row r="53" spans="1:1" ht="38.25" x14ac:dyDescent="0.2">
      <c r="A53" s="138" t="s">
        <v>876</v>
      </c>
    </row>
    <row r="54" spans="1:1" ht="38.25" x14ac:dyDescent="0.2">
      <c r="A54" s="138" t="s">
        <v>877</v>
      </c>
    </row>
    <row r="55" spans="1:1" ht="38.25" x14ac:dyDescent="0.2">
      <c r="A55" s="138" t="s">
        <v>878</v>
      </c>
    </row>
    <row r="56" spans="1:1" ht="51" x14ac:dyDescent="0.2">
      <c r="A56" s="138" t="s">
        <v>879</v>
      </c>
    </row>
    <row r="57" spans="1:1" ht="51" x14ac:dyDescent="0.2">
      <c r="A57" s="138" t="s">
        <v>880</v>
      </c>
    </row>
    <row r="58" spans="1:1" ht="38.25" x14ac:dyDescent="0.2">
      <c r="A58" s="138" t="s">
        <v>881</v>
      </c>
    </row>
    <row r="59" spans="1:1" x14ac:dyDescent="0.2">
      <c r="A59" s="138" t="s">
        <v>882</v>
      </c>
    </row>
    <row r="60" spans="1:1" ht="38.25" x14ac:dyDescent="0.2">
      <c r="A60" s="138" t="s">
        <v>883</v>
      </c>
    </row>
    <row r="61" spans="1:1" ht="25.5" x14ac:dyDescent="0.2">
      <c r="A61" s="138" t="s">
        <v>884</v>
      </c>
    </row>
    <row r="62" spans="1:1" ht="25.5" x14ac:dyDescent="0.2">
      <c r="A62" s="138" t="s">
        <v>885</v>
      </c>
    </row>
    <row r="63" spans="1:1" ht="63.75" x14ac:dyDescent="0.2">
      <c r="A63" s="138" t="s">
        <v>674</v>
      </c>
    </row>
    <row r="64" spans="1:1" ht="25.5" x14ac:dyDescent="0.2">
      <c r="A64" s="211" t="s">
        <v>818</v>
      </c>
    </row>
    <row r="65" spans="1:1" ht="25.5" x14ac:dyDescent="0.2">
      <c r="A65" s="138" t="s">
        <v>961</v>
      </c>
    </row>
    <row r="66" spans="1:1" ht="38.25" x14ac:dyDescent="0.2">
      <c r="A66" s="138" t="s">
        <v>868</v>
      </c>
    </row>
    <row r="67" spans="1:1" ht="25.5" x14ac:dyDescent="0.2">
      <c r="A67" s="138" t="s">
        <v>953</v>
      </c>
    </row>
    <row r="68" spans="1:1" ht="25.5" x14ac:dyDescent="0.2">
      <c r="A68" s="138" t="s">
        <v>869</v>
      </c>
    </row>
    <row r="69" spans="1:1" ht="38.25" x14ac:dyDescent="0.2">
      <c r="A69" s="138" t="s">
        <v>870</v>
      </c>
    </row>
    <row r="70" spans="1:1" ht="25.5" x14ac:dyDescent="0.2">
      <c r="A70" s="138" t="s">
        <v>871</v>
      </c>
    </row>
    <row r="71" spans="1:1" x14ac:dyDescent="0.2">
      <c r="A71" s="138" t="s">
        <v>872</v>
      </c>
    </row>
    <row r="72" spans="1:1" ht="25.5" x14ac:dyDescent="0.2">
      <c r="A72" s="210" t="s">
        <v>667</v>
      </c>
    </row>
    <row r="73" spans="1:1" ht="38.25" x14ac:dyDescent="0.2">
      <c r="A73" s="138" t="s">
        <v>791</v>
      </c>
    </row>
    <row r="74" spans="1:1" ht="38.25" x14ac:dyDescent="0.2">
      <c r="A74" s="138" t="s">
        <v>962</v>
      </c>
    </row>
    <row r="75" spans="1:1" x14ac:dyDescent="0.2">
      <c r="A75" s="138" t="s">
        <v>963</v>
      </c>
    </row>
    <row r="76" spans="1:1" ht="38.25" x14ac:dyDescent="0.2">
      <c r="A76" s="138" t="s">
        <v>792</v>
      </c>
    </row>
    <row r="77" spans="1:1" ht="59.25" customHeight="1" x14ac:dyDescent="0.2">
      <c r="A77" s="211" t="s">
        <v>819</v>
      </c>
    </row>
    <row r="78" spans="1:1" ht="25.5" x14ac:dyDescent="0.2">
      <c r="A78" s="138" t="s">
        <v>82</v>
      </c>
    </row>
    <row r="79" spans="1:1" ht="25.5" x14ac:dyDescent="0.2">
      <c r="A79" s="138" t="s">
        <v>964</v>
      </c>
    </row>
    <row r="80" spans="1:1" ht="38.25" x14ac:dyDescent="0.2">
      <c r="A80" s="212" t="s">
        <v>419</v>
      </c>
    </row>
    <row r="81" spans="1:1" ht="25.5" x14ac:dyDescent="0.2">
      <c r="A81" s="232" t="s">
        <v>954</v>
      </c>
    </row>
    <row r="82" spans="1:1" ht="25.5" x14ac:dyDescent="0.2">
      <c r="A82" s="138" t="s">
        <v>83</v>
      </c>
    </row>
    <row r="83" spans="1:1" ht="25.5" x14ac:dyDescent="0.2">
      <c r="A83" s="138" t="s">
        <v>965</v>
      </c>
    </row>
    <row r="84" spans="1:1" ht="38.25" x14ac:dyDescent="0.2">
      <c r="A84" s="138" t="s">
        <v>84</v>
      </c>
    </row>
    <row r="85" spans="1:1" ht="25.5" x14ac:dyDescent="0.2">
      <c r="A85" s="138" t="s">
        <v>85</v>
      </c>
    </row>
    <row r="86" spans="1:1" ht="25.5" x14ac:dyDescent="0.2">
      <c r="A86" s="138" t="s">
        <v>86</v>
      </c>
    </row>
    <row r="87" spans="1:1" ht="25.5" x14ac:dyDescent="0.2">
      <c r="A87" s="138" t="s">
        <v>87</v>
      </c>
    </row>
    <row r="88" spans="1:1" ht="25.5" x14ac:dyDescent="0.2">
      <c r="A88" s="138" t="s">
        <v>966</v>
      </c>
    </row>
    <row r="89" spans="1:1" ht="51" x14ac:dyDescent="0.2">
      <c r="A89" s="138" t="s">
        <v>675</v>
      </c>
    </row>
    <row r="90" spans="1:1" ht="38.25" x14ac:dyDescent="0.2">
      <c r="A90" s="138" t="s">
        <v>676</v>
      </c>
    </row>
    <row r="91" spans="1:1" ht="38.25" x14ac:dyDescent="0.2">
      <c r="A91" s="138" t="s">
        <v>677</v>
      </c>
    </row>
    <row r="92" spans="1:1" ht="38.25" x14ac:dyDescent="0.2">
      <c r="A92" s="141" t="s">
        <v>678</v>
      </c>
    </row>
    <row r="93" spans="1:1" ht="51" x14ac:dyDescent="0.2">
      <c r="A93" s="141" t="s">
        <v>31</v>
      </c>
    </row>
    <row r="94" spans="1:1" ht="51" x14ac:dyDescent="0.2">
      <c r="A94" s="141" t="s">
        <v>32</v>
      </c>
    </row>
    <row r="95" spans="1:1" ht="38.25" x14ac:dyDescent="0.2">
      <c r="A95" s="138" t="s">
        <v>33</v>
      </c>
    </row>
    <row r="96" spans="1:1" ht="25.5" x14ac:dyDescent="0.2">
      <c r="A96" s="138" t="s">
        <v>34</v>
      </c>
    </row>
    <row r="97" spans="1:1" ht="38.25" x14ac:dyDescent="0.2">
      <c r="A97" s="138" t="s">
        <v>35</v>
      </c>
    </row>
    <row r="98" spans="1:1" x14ac:dyDescent="0.2">
      <c r="A98" s="138" t="s">
        <v>36</v>
      </c>
    </row>
    <row r="99" spans="1:1" ht="25.5" x14ac:dyDescent="0.2">
      <c r="A99" s="138" t="s">
        <v>741</v>
      </c>
    </row>
    <row r="100" spans="1:1" ht="38.25" x14ac:dyDescent="0.2">
      <c r="A100" s="138" t="s">
        <v>742</v>
      </c>
    </row>
    <row r="101" spans="1:1" ht="38.25" x14ac:dyDescent="0.2">
      <c r="A101" s="138" t="s">
        <v>743</v>
      </c>
    </row>
    <row r="102" spans="1:1" ht="25.5" x14ac:dyDescent="0.2">
      <c r="A102" s="138" t="s">
        <v>744</v>
      </c>
    </row>
    <row r="103" spans="1:1" ht="38.25" x14ac:dyDescent="0.2">
      <c r="A103" s="138" t="s">
        <v>745</v>
      </c>
    </row>
    <row r="104" spans="1:1" ht="25.5" x14ac:dyDescent="0.2">
      <c r="A104" s="138" t="s">
        <v>967</v>
      </c>
    </row>
    <row r="105" spans="1:1" ht="25.5" x14ac:dyDescent="0.2">
      <c r="A105" s="138" t="s">
        <v>968</v>
      </c>
    </row>
    <row r="106" spans="1:1" ht="38.25" x14ac:dyDescent="0.2">
      <c r="A106" s="138" t="s">
        <v>746</v>
      </c>
    </row>
    <row r="107" spans="1:1" ht="76.5" x14ac:dyDescent="0.2">
      <c r="A107" s="138" t="s">
        <v>108</v>
      </c>
    </row>
    <row r="108" spans="1:1" ht="25.5" x14ac:dyDescent="0.2">
      <c r="A108" s="138" t="s">
        <v>109</v>
      </c>
    </row>
    <row r="109" spans="1:1" ht="38.25" x14ac:dyDescent="0.2">
      <c r="A109" s="138" t="s">
        <v>110</v>
      </c>
    </row>
    <row r="110" spans="1:1" ht="38.25" x14ac:dyDescent="0.2">
      <c r="A110" s="138" t="s">
        <v>111</v>
      </c>
    </row>
    <row r="111" spans="1:1" ht="25.5" x14ac:dyDescent="0.2">
      <c r="A111" s="138" t="s">
        <v>112</v>
      </c>
    </row>
    <row r="112" spans="1:1" ht="38.25" x14ac:dyDescent="0.2">
      <c r="A112" s="138" t="s">
        <v>113</v>
      </c>
    </row>
    <row r="113" spans="1:1" ht="63.75" x14ac:dyDescent="0.2">
      <c r="A113" s="138" t="s">
        <v>969</v>
      </c>
    </row>
    <row r="114" spans="1:1" ht="25.5" x14ac:dyDescent="0.2">
      <c r="A114" s="138" t="s">
        <v>648</v>
      </c>
    </row>
    <row r="115" spans="1:1" ht="25.5" x14ac:dyDescent="0.2">
      <c r="A115" s="138" t="s">
        <v>649</v>
      </c>
    </row>
    <row r="116" spans="1:1" ht="38.25" x14ac:dyDescent="0.2">
      <c r="A116" s="138" t="s">
        <v>650</v>
      </c>
    </row>
    <row r="117" spans="1:1" ht="38.25" x14ac:dyDescent="0.2">
      <c r="A117" s="138" t="s">
        <v>125</v>
      </c>
    </row>
    <row r="118" spans="1:1" ht="25.5" x14ac:dyDescent="0.2">
      <c r="A118" s="138" t="s">
        <v>126</v>
      </c>
    </row>
    <row r="119" spans="1:1" x14ac:dyDescent="0.2">
      <c r="A119" s="138" t="s">
        <v>127</v>
      </c>
    </row>
    <row r="120" spans="1:1" ht="25.5" x14ac:dyDescent="0.2">
      <c r="A120" s="138" t="s">
        <v>128</v>
      </c>
    </row>
    <row r="121" spans="1:1" ht="38.25" x14ac:dyDescent="0.2">
      <c r="A121" s="138" t="s">
        <v>970</v>
      </c>
    </row>
    <row r="122" spans="1:1" ht="25.5" x14ac:dyDescent="0.2">
      <c r="A122" s="138" t="s">
        <v>129</v>
      </c>
    </row>
    <row r="123" spans="1:1" ht="25.5" x14ac:dyDescent="0.2">
      <c r="A123" s="138" t="s">
        <v>130</v>
      </c>
    </row>
    <row r="124" spans="1:1" ht="38.25" x14ac:dyDescent="0.2">
      <c r="A124" s="138" t="s">
        <v>971</v>
      </c>
    </row>
    <row r="125" spans="1:1" ht="25.5" x14ac:dyDescent="0.2">
      <c r="A125" s="138" t="s">
        <v>972</v>
      </c>
    </row>
    <row r="126" spans="1:1" ht="38.25" x14ac:dyDescent="0.2">
      <c r="A126" s="138" t="s">
        <v>905</v>
      </c>
    </row>
    <row r="127" spans="1:1" ht="25.5" x14ac:dyDescent="0.2">
      <c r="A127" s="138" t="s">
        <v>873</v>
      </c>
    </row>
    <row r="128" spans="1:1" ht="25.5" x14ac:dyDescent="0.2">
      <c r="A128" s="138" t="s">
        <v>758</v>
      </c>
    </row>
    <row r="129" spans="1:1" ht="25.5" x14ac:dyDescent="0.2">
      <c r="A129" s="138" t="s">
        <v>955</v>
      </c>
    </row>
    <row r="130" spans="1:1" ht="25.5" x14ac:dyDescent="0.2">
      <c r="A130" s="138" t="s">
        <v>973</v>
      </c>
    </row>
    <row r="131" spans="1:1" ht="38.25" x14ac:dyDescent="0.2">
      <c r="A131" s="138" t="s">
        <v>490</v>
      </c>
    </row>
    <row r="132" spans="1:1" x14ac:dyDescent="0.2"/>
    <row r="133" spans="1:1" x14ac:dyDescent="0.2">
      <c r="A133" s="142" t="s">
        <v>604</v>
      </c>
    </row>
    <row r="134" spans="1:1" x14ac:dyDescent="0.2"/>
    <row r="135" spans="1:1" x14ac:dyDescent="0.2">
      <c r="A135" s="207" t="s">
        <v>422</v>
      </c>
    </row>
    <row r="136" spans="1:1" ht="51" x14ac:dyDescent="0.2">
      <c r="A136" s="210" t="s">
        <v>797</v>
      </c>
    </row>
    <row r="137" spans="1:1" ht="25.5" x14ac:dyDescent="0.2">
      <c r="A137" s="138" t="s">
        <v>824</v>
      </c>
    </row>
    <row r="138" spans="1:1" ht="51" x14ac:dyDescent="0.2">
      <c r="A138" s="138" t="s">
        <v>798</v>
      </c>
    </row>
    <row r="139" spans="1:1" ht="25.5" x14ac:dyDescent="0.2">
      <c r="A139" s="210" t="s">
        <v>796</v>
      </c>
    </row>
    <row r="140" spans="1:1" ht="25.5" x14ac:dyDescent="0.2">
      <c r="A140" s="138" t="s">
        <v>605</v>
      </c>
    </row>
    <row r="141" spans="1:1" ht="38.25" x14ac:dyDescent="0.2">
      <c r="A141" s="138" t="s">
        <v>698</v>
      </c>
    </row>
    <row r="142" spans="1:1" ht="25.5" x14ac:dyDescent="0.2">
      <c r="A142" s="138" t="s">
        <v>450</v>
      </c>
    </row>
    <row r="143" spans="1:1" ht="25.5" x14ac:dyDescent="0.2">
      <c r="A143" s="138" t="s">
        <v>668</v>
      </c>
    </row>
    <row r="144" spans="1:1" ht="63.75" x14ac:dyDescent="0.2">
      <c r="A144" s="138" t="s">
        <v>451</v>
      </c>
    </row>
    <row r="145" spans="1:1" x14ac:dyDescent="0.2">
      <c r="A145" s="138" t="s">
        <v>439</v>
      </c>
    </row>
    <row r="146" spans="1:1" x14ac:dyDescent="0.2">
      <c r="A146" s="139" t="s">
        <v>595</v>
      </c>
    </row>
    <row r="147" spans="1:1" x14ac:dyDescent="0.2">
      <c r="A147" s="139" t="s">
        <v>596</v>
      </c>
    </row>
    <row r="148" spans="1:1" x14ac:dyDescent="0.2">
      <c r="A148" s="139" t="s">
        <v>597</v>
      </c>
    </row>
    <row r="149" spans="1:1" x14ac:dyDescent="0.2">
      <c r="A149" s="139" t="s">
        <v>598</v>
      </c>
    </row>
    <row r="150" spans="1:1" x14ac:dyDescent="0.2">
      <c r="A150" s="139" t="s">
        <v>599</v>
      </c>
    </row>
    <row r="151" spans="1:1" x14ac:dyDescent="0.2">
      <c r="A151" s="139" t="s">
        <v>600</v>
      </c>
    </row>
    <row r="152" spans="1:1" x14ac:dyDescent="0.2">
      <c r="A152" s="139" t="s">
        <v>601</v>
      </c>
    </row>
    <row r="153" spans="1:1" x14ac:dyDescent="0.2">
      <c r="A153" s="139" t="s">
        <v>602</v>
      </c>
    </row>
    <row r="154" spans="1:1" x14ac:dyDescent="0.2">
      <c r="A154" s="139" t="s">
        <v>603</v>
      </c>
    </row>
    <row r="155" spans="1:1" ht="25.5" x14ac:dyDescent="0.2">
      <c r="A155" s="138" t="s">
        <v>669</v>
      </c>
    </row>
    <row r="156" spans="1:1" ht="25.5" x14ac:dyDescent="0.2">
      <c r="A156" s="265" t="s">
        <v>1052</v>
      </c>
    </row>
    <row r="157" spans="1:1" ht="25.5" x14ac:dyDescent="0.2">
      <c r="A157" s="138" t="s">
        <v>710</v>
      </c>
    </row>
    <row r="158" spans="1:1" hidden="1" x14ac:dyDescent="0.2"/>
  </sheetData>
  <phoneticPr fontId="0" type="noConversion"/>
  <pageMargins left="0.75" right="0.75" top="1" bottom="1" header="0.5" footer="0.5"/>
  <pageSetup scale="75" firstPageNumber="28" orientation="portrait" useFirstPageNumber="1" r:id="rId1"/>
  <headerFooter alignWithMargins="0">
    <oddHeader>&amp;CCommon Data Set 2016-2017</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view="pageLayout" zoomScaleNormal="100" workbookViewId="0">
      <selection activeCell="F9" sqref="F9"/>
    </sheetView>
  </sheetViews>
  <sheetFormatPr defaultColWidth="0" defaultRowHeight="12.75" x14ac:dyDescent="0.2"/>
  <cols>
    <col min="1" max="10" width="9.140625" customWidth="1"/>
    <col min="11" max="16384" width="9.140625" hidden="1"/>
  </cols>
  <sheetData>
    <row r="1" spans="1:6" x14ac:dyDescent="0.2">
      <c r="A1" s="662" t="s">
        <v>1093</v>
      </c>
      <c r="B1" s="662"/>
      <c r="C1" s="662"/>
      <c r="D1" s="662"/>
      <c r="E1" s="662"/>
      <c r="F1" s="662"/>
    </row>
    <row r="2" spans="1:6" x14ac:dyDescent="0.2">
      <c r="A2" s="363"/>
      <c r="B2" s="363"/>
      <c r="C2" s="363"/>
      <c r="D2" s="363"/>
      <c r="E2" s="363"/>
      <c r="F2" s="363"/>
    </row>
    <row r="3" spans="1:6" x14ac:dyDescent="0.2">
      <c r="A3" s="440">
        <v>42780</v>
      </c>
      <c r="B3" s="441" t="s">
        <v>1094</v>
      </c>
      <c r="C3" s="363"/>
      <c r="D3" s="363"/>
      <c r="E3" s="363"/>
      <c r="F3" s="363"/>
    </row>
    <row r="4" spans="1:6" x14ac:dyDescent="0.2">
      <c r="A4" s="440">
        <v>42780</v>
      </c>
      <c r="B4" s="441" t="s">
        <v>1095</v>
      </c>
      <c r="C4" s="363"/>
      <c r="D4" s="363"/>
      <c r="E4" s="363"/>
      <c r="F4" s="363"/>
    </row>
    <row r="5" spans="1:6" x14ac:dyDescent="0.2">
      <c r="A5" s="440">
        <v>42843</v>
      </c>
      <c r="B5" s="441" t="s">
        <v>1098</v>
      </c>
    </row>
    <row r="6" spans="1:6" x14ac:dyDescent="0.2">
      <c r="A6" s="443">
        <v>42863</v>
      </c>
      <c r="B6" s="441" t="s">
        <v>1099</v>
      </c>
    </row>
  </sheetData>
  <mergeCells count="1">
    <mergeCell ref="A1:F1"/>
  </mergeCells>
  <pageMargins left="0.7" right="0.625" top="0.75" bottom="0.75" header="0.3" footer="0.3"/>
  <pageSetup firstPageNumber="34" orientation="portrait" useFirstPageNumber="1" r:id="rId1"/>
  <headerFooter>
    <oddFooter>&amp;CCDS&amp;RPage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10"/>
  <sheetViews>
    <sheetView tabSelected="1" view="pageLayout" zoomScaleNormal="100" workbookViewId="0">
      <selection activeCell="B19" sqref="B19:E19"/>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5" width="13.140625" customWidth="1"/>
    <col min="6" max="6" width="14.85546875" customWidth="1"/>
    <col min="7" max="16383" width="0.42578125" hidden="1"/>
    <col min="16384" max="16384" width="0.5703125" customWidth="1"/>
  </cols>
  <sheetData>
    <row r="1" spans="1:6" ht="18" x14ac:dyDescent="0.2">
      <c r="A1" s="455" t="s">
        <v>244</v>
      </c>
      <c r="B1" s="455"/>
      <c r="C1" s="455"/>
      <c r="D1" s="455"/>
      <c r="E1" s="455"/>
      <c r="F1" s="455"/>
    </row>
    <row r="2" spans="1:6" x14ac:dyDescent="0.2"/>
    <row r="3" spans="1:6" ht="50.25" customHeight="1" x14ac:dyDescent="0.2">
      <c r="A3" s="2" t="s">
        <v>115</v>
      </c>
      <c r="B3" s="489" t="s">
        <v>1005</v>
      </c>
      <c r="C3" s="493"/>
      <c r="D3" s="493"/>
      <c r="E3" s="493"/>
      <c r="F3" s="493"/>
    </row>
    <row r="4" spans="1:6" x14ac:dyDescent="0.2">
      <c r="A4" s="2" t="s">
        <v>115</v>
      </c>
      <c r="B4" s="64"/>
      <c r="C4" s="494" t="s">
        <v>245</v>
      </c>
      <c r="D4" s="494"/>
      <c r="E4" s="494" t="s">
        <v>246</v>
      </c>
      <c r="F4" s="494"/>
    </row>
    <row r="5" spans="1:6" x14ac:dyDescent="0.2">
      <c r="A5" s="2" t="s">
        <v>115</v>
      </c>
      <c r="B5" s="87"/>
      <c r="C5" s="382" t="s">
        <v>247</v>
      </c>
      <c r="D5" s="382" t="s">
        <v>248</v>
      </c>
      <c r="E5" s="382" t="s">
        <v>247</v>
      </c>
      <c r="F5" s="382" t="s">
        <v>248</v>
      </c>
    </row>
    <row r="6" spans="1:6" x14ac:dyDescent="0.2">
      <c r="A6" s="2" t="s">
        <v>115</v>
      </c>
      <c r="B6" s="350" t="s">
        <v>249</v>
      </c>
      <c r="C6" s="383"/>
      <c r="D6" s="383"/>
      <c r="E6" s="383"/>
      <c r="F6" s="383"/>
    </row>
    <row r="7" spans="1:6" ht="25.5" x14ac:dyDescent="0.2">
      <c r="A7" s="2" t="s">
        <v>115</v>
      </c>
      <c r="B7" s="19" t="s">
        <v>250</v>
      </c>
      <c r="C7" s="398">
        <v>1542</v>
      </c>
      <c r="D7" s="399">
        <v>1773</v>
      </c>
      <c r="E7" s="69"/>
      <c r="F7" s="69"/>
    </row>
    <row r="8" spans="1:6" x14ac:dyDescent="0.2">
      <c r="A8" s="2" t="s">
        <v>115</v>
      </c>
      <c r="B8" s="17" t="s">
        <v>251</v>
      </c>
      <c r="C8" s="399">
        <v>59</v>
      </c>
      <c r="D8" s="399">
        <v>36</v>
      </c>
      <c r="E8" s="384"/>
      <c r="F8" s="69"/>
    </row>
    <row r="9" spans="1:6" x14ac:dyDescent="0.2">
      <c r="A9" s="2" t="s">
        <v>115</v>
      </c>
      <c r="B9" s="17" t="s">
        <v>252</v>
      </c>
      <c r="C9" s="399">
        <v>5351</v>
      </c>
      <c r="D9" s="399">
        <v>5710</v>
      </c>
      <c r="E9" s="384"/>
      <c r="F9" s="69"/>
    </row>
    <row r="10" spans="1:6" x14ac:dyDescent="0.2">
      <c r="A10" s="2" t="s">
        <v>115</v>
      </c>
      <c r="B10" s="20" t="s">
        <v>253</v>
      </c>
      <c r="C10" s="397">
        <f>SUM(C7:C9)</f>
        <v>6952</v>
      </c>
      <c r="D10" s="397">
        <f>SUM(D7:D9)</f>
        <v>7519</v>
      </c>
      <c r="E10" s="70">
        <v>0</v>
      </c>
      <c r="F10" s="70">
        <f>SUM(F7:F9)</f>
        <v>0</v>
      </c>
    </row>
    <row r="11" spans="1:6" ht="25.5" x14ac:dyDescent="0.2">
      <c r="A11" s="2" t="s">
        <v>115</v>
      </c>
      <c r="B11" s="19" t="s">
        <v>414</v>
      </c>
      <c r="C11" s="399">
        <v>37</v>
      </c>
      <c r="D11" s="399">
        <v>58</v>
      </c>
      <c r="E11" s="69"/>
      <c r="F11" s="69"/>
    </row>
    <row r="12" spans="1:6" x14ac:dyDescent="0.2">
      <c r="A12" s="2" t="s">
        <v>115</v>
      </c>
      <c r="B12" s="20" t="s">
        <v>415</v>
      </c>
      <c r="C12" s="397">
        <f>SUM(C10:C11)</f>
        <v>6989</v>
      </c>
      <c r="D12" s="397">
        <f>SUM(D10:D11)</f>
        <v>7577</v>
      </c>
      <c r="E12" s="70">
        <v>0</v>
      </c>
      <c r="F12" s="70">
        <f>SUM(F10:F11)</f>
        <v>0</v>
      </c>
    </row>
    <row r="13" spans="1:6" x14ac:dyDescent="0.2">
      <c r="A13" s="2" t="s">
        <v>115</v>
      </c>
      <c r="B13" s="18" t="s">
        <v>783</v>
      </c>
      <c r="C13" s="400"/>
      <c r="D13" s="400"/>
      <c r="E13" s="71"/>
      <c r="F13" s="71"/>
    </row>
    <row r="14" spans="1:6" x14ac:dyDescent="0.2">
      <c r="A14" s="2" t="s">
        <v>115</v>
      </c>
      <c r="B14" s="22" t="s">
        <v>784</v>
      </c>
      <c r="C14" s="401">
        <v>1719</v>
      </c>
      <c r="D14" s="401">
        <v>1353</v>
      </c>
      <c r="E14" s="69"/>
      <c r="F14" s="72"/>
    </row>
    <row r="15" spans="1:6" x14ac:dyDescent="0.2">
      <c r="A15" s="2" t="s">
        <v>115</v>
      </c>
      <c r="B15" s="22" t="s">
        <v>252</v>
      </c>
      <c r="C15" s="401">
        <v>2564</v>
      </c>
      <c r="D15" s="401">
        <v>2037</v>
      </c>
      <c r="E15" s="442"/>
      <c r="F15" s="72"/>
    </row>
    <row r="16" spans="1:6" ht="25.5" x14ac:dyDescent="0.2">
      <c r="A16" s="2" t="s">
        <v>115</v>
      </c>
      <c r="B16" s="21" t="s">
        <v>785</v>
      </c>
      <c r="C16" s="401">
        <v>39</v>
      </c>
      <c r="D16" s="401">
        <v>41</v>
      </c>
      <c r="E16" s="442"/>
      <c r="F16" s="72"/>
    </row>
    <row r="17" spans="1:6" x14ac:dyDescent="0.2">
      <c r="A17" s="2" t="s">
        <v>115</v>
      </c>
      <c r="B17" s="20" t="s">
        <v>786</v>
      </c>
      <c r="C17" s="402">
        <f>SUM(C14:C16)</f>
        <v>4322</v>
      </c>
      <c r="D17" s="402">
        <f>SUM(D14:D16)</f>
        <v>3431</v>
      </c>
      <c r="E17" s="73">
        <v>0</v>
      </c>
      <c r="F17" s="73">
        <f>SUM(F14:F16)</f>
        <v>0</v>
      </c>
    </row>
    <row r="18" spans="1:6" x14ac:dyDescent="0.2">
      <c r="A18" s="2" t="s">
        <v>115</v>
      </c>
      <c r="B18" s="447" t="s">
        <v>787</v>
      </c>
      <c r="C18" s="447"/>
      <c r="D18" s="447"/>
      <c r="E18" s="447"/>
      <c r="F18" s="78">
        <f>SUM(C12:F12)</f>
        <v>14566</v>
      </c>
    </row>
    <row r="19" spans="1:6" x14ac:dyDescent="0.2">
      <c r="A19" s="2" t="s">
        <v>115</v>
      </c>
      <c r="B19" s="487" t="s">
        <v>561</v>
      </c>
      <c r="C19" s="487"/>
      <c r="D19" s="487"/>
      <c r="E19" s="487"/>
      <c r="F19" s="79">
        <f>SUM(C17:F17)</f>
        <v>7753</v>
      </c>
    </row>
    <row r="20" spans="1:6" x14ac:dyDescent="0.2">
      <c r="A20" s="2" t="s">
        <v>115</v>
      </c>
      <c r="B20" s="488" t="s">
        <v>788</v>
      </c>
      <c r="C20" s="488"/>
      <c r="D20" s="488"/>
      <c r="E20" s="488"/>
      <c r="F20" s="80">
        <f>SUM(F18:F19)</f>
        <v>22319</v>
      </c>
    </row>
    <row r="21" spans="1:6" x14ac:dyDescent="0.2"/>
    <row r="22" spans="1:6" ht="91.5" customHeight="1" x14ac:dyDescent="0.2">
      <c r="A22" s="2" t="s">
        <v>116</v>
      </c>
      <c r="B22" s="489" t="s">
        <v>1006</v>
      </c>
      <c r="C22" s="490"/>
      <c r="D22" s="490"/>
      <c r="E22" s="490"/>
      <c r="F22" s="490"/>
    </row>
    <row r="23" spans="1:6" ht="72" x14ac:dyDescent="0.2">
      <c r="A23" s="2" t="s">
        <v>116</v>
      </c>
      <c r="B23" s="491"/>
      <c r="C23" s="491"/>
      <c r="D23" s="381" t="s">
        <v>789</v>
      </c>
      <c r="E23" s="381" t="s">
        <v>408</v>
      </c>
      <c r="F23" s="381" t="s">
        <v>114</v>
      </c>
    </row>
    <row r="24" spans="1:6" x14ac:dyDescent="0.2">
      <c r="A24" s="2" t="s">
        <v>116</v>
      </c>
      <c r="B24" s="492" t="s">
        <v>790</v>
      </c>
      <c r="C24" s="492"/>
      <c r="D24" s="396">
        <v>366</v>
      </c>
      <c r="E24" s="396">
        <f>1554-93</f>
        <v>1461</v>
      </c>
      <c r="F24" s="396">
        <v>1554</v>
      </c>
    </row>
    <row r="25" spans="1:6" x14ac:dyDescent="0.2">
      <c r="A25" s="2" t="s">
        <v>116</v>
      </c>
      <c r="B25" s="481" t="s">
        <v>949</v>
      </c>
      <c r="C25" s="482"/>
      <c r="D25" s="396">
        <v>463</v>
      </c>
      <c r="E25" s="396">
        <f>1815-1</f>
        <v>1814</v>
      </c>
      <c r="F25" s="396">
        <v>1815</v>
      </c>
    </row>
    <row r="26" spans="1:6" x14ac:dyDescent="0.2">
      <c r="A26" s="2" t="s">
        <v>116</v>
      </c>
      <c r="B26" s="470" t="s">
        <v>0</v>
      </c>
      <c r="C26" s="470"/>
      <c r="D26" s="396">
        <v>223</v>
      </c>
      <c r="E26" s="396">
        <f>+F26</f>
        <v>917</v>
      </c>
      <c r="F26" s="396">
        <v>917</v>
      </c>
    </row>
    <row r="27" spans="1:6" x14ac:dyDescent="0.2">
      <c r="A27" s="2" t="s">
        <v>116</v>
      </c>
      <c r="B27" s="483" t="s">
        <v>97</v>
      </c>
      <c r="C27" s="482"/>
      <c r="D27" s="396">
        <v>1205</v>
      </c>
      <c r="E27" s="396">
        <v>5723</v>
      </c>
      <c r="F27" s="396">
        <v>5723</v>
      </c>
    </row>
    <row r="28" spans="1:6" ht="15" customHeight="1" x14ac:dyDescent="0.2">
      <c r="A28" s="2" t="s">
        <v>116</v>
      </c>
      <c r="B28" s="470" t="s">
        <v>1</v>
      </c>
      <c r="C28" s="470"/>
      <c r="D28" s="396">
        <v>21</v>
      </c>
      <c r="E28" s="396">
        <v>64</v>
      </c>
      <c r="F28" s="396">
        <v>64</v>
      </c>
    </row>
    <row r="29" spans="1:6" x14ac:dyDescent="0.2">
      <c r="A29" s="2" t="s">
        <v>116</v>
      </c>
      <c r="B29" s="470" t="s">
        <v>2</v>
      </c>
      <c r="C29" s="470"/>
      <c r="D29" s="396">
        <v>604</v>
      </c>
      <c r="E29" s="396">
        <v>2664</v>
      </c>
      <c r="F29" s="396">
        <v>2664</v>
      </c>
    </row>
    <row r="30" spans="1:6" ht="26.25" customHeight="1" x14ac:dyDescent="0.2">
      <c r="A30" s="2" t="s">
        <v>116</v>
      </c>
      <c r="B30" s="471" t="s">
        <v>3</v>
      </c>
      <c r="C30" s="472"/>
      <c r="D30" s="396">
        <v>3</v>
      </c>
      <c r="E30" s="396">
        <v>13</v>
      </c>
      <c r="F30" s="396">
        <v>13</v>
      </c>
    </row>
    <row r="31" spans="1:6" x14ac:dyDescent="0.2">
      <c r="A31" s="2" t="s">
        <v>116</v>
      </c>
      <c r="B31" s="470" t="s">
        <v>4</v>
      </c>
      <c r="C31" s="470"/>
      <c r="D31" s="396">
        <v>159</v>
      </c>
      <c r="E31" s="396">
        <v>654</v>
      </c>
      <c r="F31" s="396">
        <v>654</v>
      </c>
    </row>
    <row r="32" spans="1:6" x14ac:dyDescent="0.2">
      <c r="A32" s="2" t="s">
        <v>116</v>
      </c>
      <c r="B32" s="470" t="s">
        <v>5</v>
      </c>
      <c r="C32" s="470"/>
      <c r="D32" s="396">
        <v>271</v>
      </c>
      <c r="E32" s="396">
        <f>1162-1</f>
        <v>1161</v>
      </c>
      <c r="F32" s="396">
        <v>1162</v>
      </c>
    </row>
    <row r="33" spans="1:6" x14ac:dyDescent="0.2">
      <c r="A33" s="2" t="s">
        <v>116</v>
      </c>
      <c r="B33" s="473" t="s">
        <v>98</v>
      </c>
      <c r="C33" s="473"/>
      <c r="D33" s="397">
        <f>SUM(D24:D32)</f>
        <v>3315</v>
      </c>
      <c r="E33" s="397">
        <f>SUM(E24:E32)</f>
        <v>14471</v>
      </c>
      <c r="F33" s="397">
        <f>SUM(F24:F32)</f>
        <v>14566</v>
      </c>
    </row>
    <row r="34" spans="1:6" x14ac:dyDescent="0.2"/>
    <row r="35" spans="1:6" ht="15.75" x14ac:dyDescent="0.25">
      <c r="B35" s="23" t="s">
        <v>99</v>
      </c>
    </row>
    <row r="36" spans="1:6" x14ac:dyDescent="0.2">
      <c r="A36" s="2" t="s">
        <v>117</v>
      </c>
      <c r="B36" s="3" t="s">
        <v>1007</v>
      </c>
      <c r="F36" s="24"/>
    </row>
    <row r="37" spans="1:6" x14ac:dyDescent="0.2">
      <c r="A37" s="2" t="s">
        <v>117</v>
      </c>
      <c r="B37" s="11" t="s">
        <v>100</v>
      </c>
      <c r="C37" s="75"/>
      <c r="F37" s="24"/>
    </row>
    <row r="38" spans="1:6" x14ac:dyDescent="0.2">
      <c r="A38" s="2" t="s">
        <v>117</v>
      </c>
      <c r="B38" s="11" t="s">
        <v>101</v>
      </c>
      <c r="C38" s="75"/>
      <c r="F38" s="24"/>
    </row>
    <row r="39" spans="1:6" x14ac:dyDescent="0.2">
      <c r="A39" s="2" t="s">
        <v>117</v>
      </c>
      <c r="B39" s="11" t="s">
        <v>102</v>
      </c>
      <c r="C39" s="396">
        <v>3758</v>
      </c>
      <c r="F39" s="24"/>
    </row>
    <row r="40" spans="1:6" x14ac:dyDescent="0.2">
      <c r="A40" s="2" t="s">
        <v>117</v>
      </c>
      <c r="B40" s="11" t="s">
        <v>705</v>
      </c>
      <c r="C40" s="396"/>
      <c r="F40" s="24"/>
    </row>
    <row r="41" spans="1:6" x14ac:dyDescent="0.2">
      <c r="A41" s="2" t="s">
        <v>117</v>
      </c>
      <c r="B41" s="11" t="s">
        <v>103</v>
      </c>
      <c r="C41" s="396">
        <v>2541</v>
      </c>
      <c r="F41" s="24"/>
    </row>
    <row r="42" spans="1:6" x14ac:dyDescent="0.2">
      <c r="A42" s="2" t="s">
        <v>117</v>
      </c>
      <c r="B42" s="11" t="s">
        <v>104</v>
      </c>
      <c r="C42" s="396"/>
      <c r="F42" s="24"/>
    </row>
    <row r="43" spans="1:6" ht="25.5" x14ac:dyDescent="0.2">
      <c r="A43" s="2" t="s">
        <v>117</v>
      </c>
      <c r="B43" s="214" t="s">
        <v>562</v>
      </c>
      <c r="C43" s="396">
        <v>497</v>
      </c>
      <c r="F43" s="24"/>
    </row>
    <row r="44" spans="1:6" ht="25.5" x14ac:dyDescent="0.2">
      <c r="A44" s="2" t="s">
        <v>117</v>
      </c>
      <c r="B44" s="214" t="s">
        <v>563</v>
      </c>
      <c r="C44" s="396">
        <v>281</v>
      </c>
      <c r="F44" s="24"/>
    </row>
    <row r="45" spans="1:6" x14ac:dyDescent="0.2">
      <c r="A45" s="2" t="s">
        <v>117</v>
      </c>
      <c r="B45" s="216" t="s">
        <v>564</v>
      </c>
      <c r="C45" s="75"/>
      <c r="F45" s="24"/>
    </row>
    <row r="46" spans="1:6" x14ac:dyDescent="0.2"/>
    <row r="47" spans="1:6" ht="15.75" x14ac:dyDescent="0.2">
      <c r="B47" s="25" t="s">
        <v>105</v>
      </c>
      <c r="C47" s="4"/>
      <c r="D47" s="4"/>
      <c r="E47" s="4"/>
      <c r="F47" s="4"/>
    </row>
    <row r="48" spans="1:6" ht="54.75" customHeight="1" x14ac:dyDescent="0.2">
      <c r="B48" s="474" t="s">
        <v>977</v>
      </c>
      <c r="C48" s="474"/>
      <c r="D48" s="474"/>
      <c r="E48" s="474"/>
      <c r="F48" s="474"/>
    </row>
    <row r="49" spans="1:6" x14ac:dyDescent="0.2">
      <c r="A49" s="7"/>
      <c r="B49" s="4"/>
      <c r="C49" s="4"/>
      <c r="D49" s="4"/>
      <c r="E49" s="4"/>
      <c r="F49" s="4"/>
    </row>
    <row r="50" spans="1:6" x14ac:dyDescent="0.2">
      <c r="B50" s="475" t="s">
        <v>368</v>
      </c>
      <c r="C50" s="476"/>
      <c r="D50" s="26"/>
      <c r="E50" s="26"/>
      <c r="F50" s="26"/>
    </row>
    <row r="51" spans="1:6" x14ac:dyDescent="0.2">
      <c r="A51" s="147"/>
      <c r="B51" s="155"/>
      <c r="C51" s="155"/>
      <c r="D51" s="155"/>
      <c r="E51" s="155"/>
      <c r="F51" s="155"/>
    </row>
    <row r="52" spans="1:6" ht="42.75" customHeight="1" x14ac:dyDescent="0.2">
      <c r="A52" s="147"/>
      <c r="B52" s="477" t="s">
        <v>1008</v>
      </c>
      <c r="C52" s="477"/>
      <c r="D52" s="477"/>
      <c r="E52" s="477"/>
      <c r="F52" s="155"/>
    </row>
    <row r="53" spans="1:6" x14ac:dyDescent="0.2">
      <c r="A53" s="147"/>
      <c r="B53" s="146"/>
      <c r="C53" s="146"/>
      <c r="D53" s="146"/>
      <c r="E53" s="146"/>
      <c r="F53" s="155"/>
    </row>
    <row r="54" spans="1:6" x14ac:dyDescent="0.2">
      <c r="A54" s="147"/>
      <c r="B54" s="157" t="s">
        <v>1009</v>
      </c>
      <c r="C54" s="146"/>
      <c r="D54" s="146"/>
      <c r="E54" s="146"/>
      <c r="F54" s="155"/>
    </row>
    <row r="55" spans="1:6" s="156" customFormat="1" ht="48" customHeight="1" x14ac:dyDescent="0.2">
      <c r="A55" s="1"/>
      <c r="B55" s="477" t="s">
        <v>1010</v>
      </c>
      <c r="C55" s="474"/>
      <c r="D55" s="474"/>
      <c r="E55" s="474"/>
      <c r="F55" s="474"/>
    </row>
    <row r="56" spans="1:6" s="156" customFormat="1" ht="38.25" customHeight="1" x14ac:dyDescent="0.2">
      <c r="A56" s="2" t="s">
        <v>118</v>
      </c>
      <c r="B56" s="478" t="s">
        <v>1011</v>
      </c>
      <c r="C56" s="479"/>
      <c r="D56" s="479"/>
      <c r="E56" s="480"/>
      <c r="F56" s="74">
        <v>3179</v>
      </c>
    </row>
    <row r="57" spans="1:6" s="156" customFormat="1" ht="65.25" customHeight="1" x14ac:dyDescent="0.2">
      <c r="A57" s="2" t="s">
        <v>119</v>
      </c>
      <c r="B57" s="484" t="s">
        <v>1012</v>
      </c>
      <c r="C57" s="485"/>
      <c r="D57" s="485"/>
      <c r="E57" s="486"/>
      <c r="F57" s="74">
        <v>7</v>
      </c>
    </row>
    <row r="58" spans="1:6" s="156" customFormat="1" ht="35.25" customHeight="1" x14ac:dyDescent="0.2">
      <c r="A58" s="2" t="s">
        <v>120</v>
      </c>
      <c r="B58" s="459" t="s">
        <v>1013</v>
      </c>
      <c r="C58" s="467"/>
      <c r="D58" s="467"/>
      <c r="E58" s="468"/>
      <c r="F58" s="74">
        <f>F56-F57</f>
        <v>3172</v>
      </c>
    </row>
    <row r="59" spans="1:6" ht="36" customHeight="1" x14ac:dyDescent="0.2">
      <c r="A59" s="2" t="s">
        <v>121</v>
      </c>
      <c r="B59" s="459" t="s">
        <v>1014</v>
      </c>
      <c r="C59" s="467"/>
      <c r="D59" s="467"/>
      <c r="E59" s="468"/>
      <c r="F59" s="74">
        <f>2500+263</f>
        <v>2763</v>
      </c>
    </row>
    <row r="60" spans="1:6" ht="35.25" customHeight="1" x14ac:dyDescent="0.2">
      <c r="A60" s="2" t="s">
        <v>122</v>
      </c>
      <c r="B60" s="459" t="s">
        <v>1015</v>
      </c>
      <c r="C60" s="467"/>
      <c r="D60" s="467"/>
      <c r="E60" s="468"/>
      <c r="F60" s="74">
        <v>177</v>
      </c>
    </row>
    <row r="61" spans="1:6" ht="38.25" customHeight="1" x14ac:dyDescent="0.2">
      <c r="A61" s="2" t="s">
        <v>123</v>
      </c>
      <c r="B61" s="484" t="s">
        <v>1016</v>
      </c>
      <c r="C61" s="485"/>
      <c r="D61" s="485"/>
      <c r="E61" s="486"/>
      <c r="F61" s="74">
        <v>38</v>
      </c>
    </row>
    <row r="62" spans="1:6" ht="26.25" customHeight="1" x14ac:dyDescent="0.2">
      <c r="A62" s="2" t="s">
        <v>124</v>
      </c>
      <c r="B62" s="459" t="s">
        <v>369</v>
      </c>
      <c r="C62" s="467"/>
      <c r="D62" s="467"/>
      <c r="E62" s="468"/>
      <c r="F62" s="74">
        <f>+F59+F60+F61</f>
        <v>2978</v>
      </c>
    </row>
    <row r="63" spans="1:6" ht="25.5" customHeight="1" x14ac:dyDescent="0.2">
      <c r="A63" s="2" t="s">
        <v>670</v>
      </c>
      <c r="B63" s="459" t="s">
        <v>1017</v>
      </c>
      <c r="C63" s="467"/>
      <c r="D63" s="467"/>
      <c r="E63" s="468"/>
      <c r="F63" s="384">
        <f>F62/F58</f>
        <v>0.9388398486759143</v>
      </c>
    </row>
    <row r="64" spans="1:6" ht="27.75" customHeight="1" x14ac:dyDescent="0.2">
      <c r="A64" s="147"/>
      <c r="B64" s="146"/>
      <c r="C64" s="146"/>
      <c r="D64" s="146"/>
      <c r="E64" s="146"/>
      <c r="F64" s="155"/>
    </row>
    <row r="65" spans="1:6" ht="30.75" customHeight="1" x14ac:dyDescent="0.2">
      <c r="A65" s="233"/>
      <c r="B65" s="158" t="s">
        <v>978</v>
      </c>
      <c r="C65" s="155"/>
      <c r="D65" s="155"/>
      <c r="E65" s="155"/>
      <c r="F65" s="155"/>
    </row>
    <row r="66" spans="1:6" ht="42" customHeight="1" x14ac:dyDescent="0.2">
      <c r="B66" s="477" t="s">
        <v>979</v>
      </c>
      <c r="C66" s="474"/>
      <c r="D66" s="474"/>
      <c r="E66" s="474"/>
      <c r="F66" s="474"/>
    </row>
    <row r="67" spans="1:6" ht="37.5" customHeight="1" x14ac:dyDescent="0.2">
      <c r="A67" s="2" t="s">
        <v>118</v>
      </c>
      <c r="B67" s="478" t="s">
        <v>974</v>
      </c>
      <c r="C67" s="479"/>
      <c r="D67" s="479"/>
      <c r="E67" s="480"/>
      <c r="F67" s="74"/>
    </row>
    <row r="68" spans="1:6" s="156" customFormat="1" ht="57.75" customHeight="1" x14ac:dyDescent="0.2">
      <c r="A68" s="2" t="s">
        <v>119</v>
      </c>
      <c r="B68" s="484" t="s">
        <v>980</v>
      </c>
      <c r="C68" s="485"/>
      <c r="D68" s="485"/>
      <c r="E68" s="486"/>
      <c r="F68" s="74"/>
    </row>
    <row r="69" spans="1:6" s="156" customFormat="1" ht="31.5" customHeight="1" x14ac:dyDescent="0.2">
      <c r="A69" s="2" t="s">
        <v>120</v>
      </c>
      <c r="B69" s="459" t="s">
        <v>981</v>
      </c>
      <c r="C69" s="467"/>
      <c r="D69" s="467"/>
      <c r="E69" s="468"/>
      <c r="F69" s="74">
        <f>F67-F68</f>
        <v>0</v>
      </c>
    </row>
    <row r="70" spans="1:6" ht="39.75" customHeight="1" x14ac:dyDescent="0.2">
      <c r="A70" s="2" t="s">
        <v>121</v>
      </c>
      <c r="B70" s="459" t="s">
        <v>983</v>
      </c>
      <c r="C70" s="467"/>
      <c r="D70" s="467"/>
      <c r="E70" s="468"/>
      <c r="F70" s="74"/>
    </row>
    <row r="71" spans="1:6" ht="27" customHeight="1" x14ac:dyDescent="0.2">
      <c r="A71" s="2" t="s">
        <v>122</v>
      </c>
      <c r="B71" s="459" t="s">
        <v>984</v>
      </c>
      <c r="C71" s="467"/>
      <c r="D71" s="467"/>
      <c r="E71" s="468"/>
      <c r="F71" s="74"/>
    </row>
    <row r="72" spans="1:6" ht="41.25" customHeight="1" x14ac:dyDescent="0.2">
      <c r="A72" s="2" t="s">
        <v>123</v>
      </c>
      <c r="B72" s="484" t="s">
        <v>975</v>
      </c>
      <c r="C72" s="485"/>
      <c r="D72" s="485"/>
      <c r="E72" s="486"/>
      <c r="F72" s="74"/>
    </row>
    <row r="73" spans="1:6" ht="26.25" customHeight="1" x14ac:dyDescent="0.2">
      <c r="A73" s="2" t="s">
        <v>124</v>
      </c>
      <c r="B73" s="459" t="s">
        <v>369</v>
      </c>
      <c r="C73" s="467"/>
      <c r="D73" s="467"/>
      <c r="E73" s="468"/>
      <c r="F73" s="74">
        <f>SUM(F70:F72)</f>
        <v>0</v>
      </c>
    </row>
    <row r="74" spans="1:6" ht="25.5" customHeight="1" x14ac:dyDescent="0.2">
      <c r="A74" s="2" t="s">
        <v>670</v>
      </c>
      <c r="B74" s="459" t="s">
        <v>982</v>
      </c>
      <c r="C74" s="467"/>
      <c r="D74" s="467"/>
      <c r="E74" s="468"/>
      <c r="F74" s="76" t="e">
        <f>F73/F69</f>
        <v>#DIV/0!</v>
      </c>
    </row>
    <row r="75" spans="1:6" ht="27.75" customHeight="1" x14ac:dyDescent="0.2">
      <c r="F75" s="77"/>
    </row>
    <row r="76" spans="1:6" ht="30.75" customHeight="1" x14ac:dyDescent="0.2">
      <c r="B76" s="3" t="s">
        <v>486</v>
      </c>
      <c r="F76" s="77"/>
    </row>
    <row r="77" spans="1:6" ht="14.25" customHeight="1" x14ac:dyDescent="0.2">
      <c r="A77" s="147"/>
      <c r="B77" s="156"/>
      <c r="C77" s="156"/>
      <c r="D77" s="156"/>
      <c r="E77" s="156"/>
      <c r="F77" s="159"/>
    </row>
    <row r="78" spans="1:6" ht="27" customHeight="1" x14ac:dyDescent="0.2">
      <c r="A78" s="147"/>
      <c r="B78" s="469" t="s">
        <v>1018</v>
      </c>
      <c r="C78" s="469"/>
      <c r="D78" s="469"/>
      <c r="E78" s="469"/>
      <c r="F78" s="159"/>
    </row>
    <row r="79" spans="1:6" x14ac:dyDescent="0.2">
      <c r="A79" s="147"/>
      <c r="B79" s="156"/>
      <c r="C79" s="156"/>
      <c r="D79" s="156"/>
      <c r="E79" s="156"/>
      <c r="F79" s="159"/>
    </row>
    <row r="80" spans="1:6" x14ac:dyDescent="0.2">
      <c r="A80" s="147"/>
      <c r="B80" s="160" t="s">
        <v>1019</v>
      </c>
      <c r="C80" s="156"/>
      <c r="D80" s="156"/>
      <c r="E80" s="156"/>
      <c r="F80" s="159"/>
    </row>
    <row r="81" spans="1:6" s="156" customFormat="1" ht="17.25" customHeight="1" x14ac:dyDescent="0.2">
      <c r="A81" s="2" t="s">
        <v>107</v>
      </c>
      <c r="B81" s="465" t="s">
        <v>1020</v>
      </c>
      <c r="C81" s="449"/>
      <c r="D81" s="449"/>
      <c r="E81" s="449"/>
      <c r="F81" s="75"/>
    </row>
    <row r="82" spans="1:6" s="156" customFormat="1" ht="57" customHeight="1" x14ac:dyDescent="0.2">
      <c r="A82" s="27" t="s">
        <v>370</v>
      </c>
      <c r="B82" s="465" t="s">
        <v>1021</v>
      </c>
      <c r="C82" s="449"/>
      <c r="D82" s="449"/>
      <c r="E82" s="449"/>
      <c r="F82" s="75"/>
    </row>
    <row r="83" spans="1:6" s="156" customFormat="1" ht="30.75" customHeight="1" x14ac:dyDescent="0.2">
      <c r="A83" s="27" t="s">
        <v>371</v>
      </c>
      <c r="B83" s="465" t="s">
        <v>1022</v>
      </c>
      <c r="C83" s="449"/>
      <c r="D83" s="449"/>
      <c r="E83" s="449"/>
      <c r="F83" s="75">
        <f>F81-F82</f>
        <v>0</v>
      </c>
    </row>
    <row r="84" spans="1:6" s="156" customFormat="1" ht="23.25" customHeight="1" x14ac:dyDescent="0.2">
      <c r="A84" s="27" t="s">
        <v>372</v>
      </c>
      <c r="B84" s="449" t="s">
        <v>379</v>
      </c>
      <c r="C84" s="449"/>
      <c r="D84" s="449"/>
      <c r="E84" s="449"/>
      <c r="F84" s="75"/>
    </row>
    <row r="85" spans="1:6" s="156" customFormat="1" ht="21.75" customHeight="1" x14ac:dyDescent="0.2">
      <c r="A85" s="2" t="s">
        <v>373</v>
      </c>
      <c r="B85" s="449" t="s">
        <v>380</v>
      </c>
      <c r="C85" s="449"/>
      <c r="D85" s="449"/>
      <c r="E85" s="449"/>
      <c r="F85" s="75"/>
    </row>
    <row r="86" spans="1:6" s="156" customFormat="1" ht="24.75" customHeight="1" x14ac:dyDescent="0.2">
      <c r="A86" s="2" t="s">
        <v>374</v>
      </c>
      <c r="B86" s="449" t="s">
        <v>381</v>
      </c>
      <c r="C86" s="449"/>
      <c r="D86" s="449"/>
      <c r="E86" s="449"/>
      <c r="F86" s="75"/>
    </row>
    <row r="87" spans="1:6" s="156" customFormat="1" ht="30" customHeight="1" x14ac:dyDescent="0.2">
      <c r="A87" s="2" t="s">
        <v>375</v>
      </c>
      <c r="B87" s="449" t="s">
        <v>382</v>
      </c>
      <c r="C87" s="449"/>
      <c r="D87" s="449"/>
      <c r="E87" s="449"/>
      <c r="F87" s="75"/>
    </row>
    <row r="88" spans="1:6" s="156" customFormat="1" x14ac:dyDescent="0.2">
      <c r="A88" s="2" t="s">
        <v>376</v>
      </c>
      <c r="B88" s="449" t="s">
        <v>383</v>
      </c>
      <c r="C88" s="449"/>
      <c r="D88" s="449"/>
      <c r="E88" s="449"/>
      <c r="F88" s="75"/>
    </row>
    <row r="89" spans="1:6" s="156" customFormat="1" x14ac:dyDescent="0.2">
      <c r="A89" s="2" t="s">
        <v>377</v>
      </c>
      <c r="B89" s="449" t="s">
        <v>384</v>
      </c>
      <c r="C89" s="449"/>
      <c r="D89" s="449"/>
      <c r="E89" s="449"/>
      <c r="F89" s="75"/>
    </row>
    <row r="90" spans="1:6" s="156" customFormat="1" x14ac:dyDescent="0.2">
      <c r="A90" s="2" t="s">
        <v>378</v>
      </c>
      <c r="B90" s="449" t="s">
        <v>385</v>
      </c>
      <c r="C90" s="449"/>
      <c r="D90" s="449"/>
      <c r="E90" s="449"/>
      <c r="F90" s="75"/>
    </row>
    <row r="91" spans="1:6" s="156" customFormat="1" ht="25.5" customHeight="1" x14ac:dyDescent="0.2">
      <c r="A91" s="2"/>
      <c r="B91" s="43"/>
      <c r="C91" s="43"/>
      <c r="D91" s="43"/>
      <c r="E91" s="43"/>
      <c r="F91" s="161"/>
    </row>
    <row r="92" spans="1:6" s="156" customFormat="1" x14ac:dyDescent="0.2">
      <c r="A92" s="147"/>
      <c r="B92" s="160" t="s">
        <v>985</v>
      </c>
      <c r="F92" s="159"/>
    </row>
    <row r="93" spans="1:6" s="156" customFormat="1" ht="18.75" customHeight="1" x14ac:dyDescent="0.2">
      <c r="A93" s="2" t="s">
        <v>107</v>
      </c>
      <c r="B93" s="465" t="s">
        <v>986</v>
      </c>
      <c r="C93" s="449"/>
      <c r="D93" s="449"/>
      <c r="E93" s="449"/>
      <c r="F93" s="75"/>
    </row>
    <row r="94" spans="1:6" s="156" customFormat="1" ht="53.25" customHeight="1" x14ac:dyDescent="0.2">
      <c r="A94" s="27" t="s">
        <v>370</v>
      </c>
      <c r="B94" s="465" t="s">
        <v>987</v>
      </c>
      <c r="C94" s="449"/>
      <c r="D94" s="449"/>
      <c r="E94" s="449"/>
      <c r="F94" s="75"/>
    </row>
    <row r="95" spans="1:6" s="156" customFormat="1" ht="30" customHeight="1" x14ac:dyDescent="0.2">
      <c r="A95" s="27" t="s">
        <v>371</v>
      </c>
      <c r="B95" s="465" t="s">
        <v>988</v>
      </c>
      <c r="C95" s="449"/>
      <c r="D95" s="449"/>
      <c r="E95" s="449"/>
      <c r="F95" s="75">
        <f>F93-F94</f>
        <v>0</v>
      </c>
    </row>
    <row r="96" spans="1:6" s="156" customFormat="1" x14ac:dyDescent="0.2">
      <c r="A96" s="27" t="s">
        <v>372</v>
      </c>
      <c r="B96" s="449" t="s">
        <v>379</v>
      </c>
      <c r="C96" s="449"/>
      <c r="D96" s="449"/>
      <c r="E96" s="449"/>
      <c r="F96" s="75"/>
    </row>
    <row r="97" spans="1:6" x14ac:dyDescent="0.2">
      <c r="A97" s="2" t="s">
        <v>373</v>
      </c>
      <c r="B97" s="449" t="s">
        <v>380</v>
      </c>
      <c r="C97" s="449"/>
      <c r="D97" s="449"/>
      <c r="E97" s="449"/>
      <c r="F97" s="75"/>
    </row>
    <row r="98" spans="1:6" ht="23.25" customHeight="1" x14ac:dyDescent="0.2">
      <c r="A98" s="2" t="s">
        <v>374</v>
      </c>
      <c r="B98" s="449" t="s">
        <v>381</v>
      </c>
      <c r="C98" s="449"/>
      <c r="D98" s="449"/>
      <c r="E98" s="449"/>
      <c r="F98" s="75"/>
    </row>
    <row r="99" spans="1:6" ht="27.75" customHeight="1" x14ac:dyDescent="0.2">
      <c r="A99" s="2" t="s">
        <v>375</v>
      </c>
      <c r="B99" s="449" t="s">
        <v>382</v>
      </c>
      <c r="C99" s="449"/>
      <c r="D99" s="449"/>
      <c r="E99" s="449"/>
      <c r="F99" s="75"/>
    </row>
    <row r="100" spans="1:6" x14ac:dyDescent="0.2">
      <c r="A100" s="2" t="s">
        <v>376</v>
      </c>
      <c r="B100" s="449" t="s">
        <v>383</v>
      </c>
      <c r="C100" s="449"/>
      <c r="D100" s="449"/>
      <c r="E100" s="449"/>
      <c r="F100" s="75"/>
    </row>
    <row r="101" spans="1:6" x14ac:dyDescent="0.2">
      <c r="A101" s="2" t="s">
        <v>377</v>
      </c>
      <c r="B101" s="449" t="s">
        <v>384</v>
      </c>
      <c r="C101" s="449"/>
      <c r="D101" s="449"/>
      <c r="E101" s="449"/>
      <c r="F101" s="75"/>
    </row>
    <row r="102" spans="1:6" x14ac:dyDescent="0.2">
      <c r="A102" s="2" t="s">
        <v>378</v>
      </c>
      <c r="B102" s="449" t="s">
        <v>385</v>
      </c>
      <c r="C102" s="449"/>
      <c r="D102" s="449"/>
      <c r="E102" s="449"/>
      <c r="F102" s="75"/>
    </row>
    <row r="103" spans="1:6" ht="24.75" customHeight="1" x14ac:dyDescent="0.2"/>
    <row r="104" spans="1:6" x14ac:dyDescent="0.2">
      <c r="B104" s="3" t="s">
        <v>106</v>
      </c>
    </row>
    <row r="105" spans="1:6" ht="78.75" customHeight="1" x14ac:dyDescent="0.2">
      <c r="B105" s="466" t="s">
        <v>1023</v>
      </c>
      <c r="C105" s="456"/>
      <c r="D105" s="456"/>
      <c r="E105" s="456"/>
      <c r="F105" s="456"/>
    </row>
    <row r="106" spans="1:6" ht="59.25" customHeight="1" x14ac:dyDescent="0.2">
      <c r="A106" s="2" t="s">
        <v>386</v>
      </c>
      <c r="B106" s="465" t="s">
        <v>1066</v>
      </c>
      <c r="C106" s="449"/>
      <c r="D106" s="449"/>
      <c r="E106" s="449"/>
      <c r="F106" s="266">
        <v>0.97</v>
      </c>
    </row>
    <row r="107" spans="1:6" x14ac:dyDescent="0.2"/>
    <row r="108" spans="1:6" hidden="1" x14ac:dyDescent="0.2"/>
    <row r="109" spans="1:6" ht="65.25" hidden="1" customHeight="1" x14ac:dyDescent="0.2"/>
    <row r="110" spans="1:6" ht="51.75" hidden="1" customHeight="1" x14ac:dyDescent="0.2"/>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5932291666666667" right="2.125" top="1" bottom="1" header="0.5" footer="0.5"/>
  <pageSetup scale="85" firstPageNumber="3" orientation="portrait" useFirstPageNumber="1" r:id="rId1"/>
  <headerFooter>
    <oddHeader>&amp;CCommon Data Set 2016-2017</oddHeader>
    <oddFooter>&amp;CCDS&amp;RPage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87"/>
  <sheetViews>
    <sheetView view="pageLayout" topLeftCell="A73" zoomScaleNormal="100" workbookViewId="0">
      <selection activeCell="F178" sqref="F178"/>
    </sheetView>
  </sheetViews>
  <sheetFormatPr defaultColWidth="0" defaultRowHeight="12.75" zeroHeight="1" x14ac:dyDescent="0.2"/>
  <cols>
    <col min="1" max="1" width="4.28515625" style="1" customWidth="1"/>
    <col min="2" max="2" width="29.5703125" customWidth="1"/>
    <col min="3" max="3" width="13.42578125" customWidth="1"/>
    <col min="4" max="4" width="16.7109375" customWidth="1"/>
    <col min="5" max="5" width="16.28515625" customWidth="1"/>
    <col min="6" max="6" width="14.42578125" customWidth="1"/>
    <col min="7" max="7" width="5" hidden="1" customWidth="1"/>
    <col min="254" max="254" width="4.42578125" hidden="1" customWidth="1"/>
    <col min="255" max="255" width="3.5703125" hidden="1" customWidth="1"/>
    <col min="256" max="256" width="1.28515625" customWidth="1"/>
  </cols>
  <sheetData>
    <row r="1" spans="1:6" ht="18" x14ac:dyDescent="0.2">
      <c r="A1" s="455" t="s">
        <v>387</v>
      </c>
      <c r="B1" s="455"/>
      <c r="C1" s="455"/>
      <c r="D1" s="455"/>
      <c r="E1" s="455"/>
      <c r="F1" s="455"/>
    </row>
    <row r="2" spans="1:6" ht="15.75" x14ac:dyDescent="0.25">
      <c r="B2" s="23" t="s">
        <v>388</v>
      </c>
    </row>
    <row r="3" spans="1:6" ht="12.75" customHeight="1" x14ac:dyDescent="0.2">
      <c r="A3" s="570" t="s">
        <v>624</v>
      </c>
      <c r="B3" s="499" t="s">
        <v>1024</v>
      </c>
      <c r="C3" s="499"/>
      <c r="D3" s="499"/>
      <c r="E3" s="499"/>
      <c r="F3" s="499"/>
    </row>
    <row r="4" spans="1:6" ht="93" customHeight="1" x14ac:dyDescent="0.2">
      <c r="A4" s="570"/>
      <c r="B4" s="499"/>
      <c r="C4" s="499"/>
      <c r="D4" s="499"/>
      <c r="E4" s="499"/>
      <c r="F4" s="499"/>
    </row>
    <row r="5" spans="1:6" ht="12.75" customHeight="1" x14ac:dyDescent="0.2">
      <c r="A5" s="2" t="s">
        <v>624</v>
      </c>
      <c r="B5" s="495" t="s">
        <v>306</v>
      </c>
      <c r="C5" s="496"/>
      <c r="D5" s="497"/>
      <c r="E5" s="403">
        <v>23578</v>
      </c>
    </row>
    <row r="6" spans="1:6" x14ac:dyDescent="0.2">
      <c r="A6" s="2" t="s">
        <v>624</v>
      </c>
      <c r="B6" s="560" t="s">
        <v>307</v>
      </c>
      <c r="C6" s="561"/>
      <c r="D6" s="482"/>
      <c r="E6" s="404">
        <v>21387</v>
      </c>
    </row>
    <row r="7" spans="1:6" x14ac:dyDescent="0.2">
      <c r="A7" s="2"/>
      <c r="B7" s="276"/>
      <c r="C7" s="297"/>
      <c r="D7" s="297"/>
      <c r="E7" s="405"/>
    </row>
    <row r="8" spans="1:6" x14ac:dyDescent="0.2">
      <c r="A8" s="2" t="s">
        <v>624</v>
      </c>
      <c r="B8" s="560" t="s">
        <v>308</v>
      </c>
      <c r="C8" s="561"/>
      <c r="D8" s="482"/>
      <c r="E8" s="404">
        <v>2865</v>
      </c>
    </row>
    <row r="9" spans="1:6" x14ac:dyDescent="0.2">
      <c r="A9" s="2" t="s">
        <v>624</v>
      </c>
      <c r="B9" s="560" t="s">
        <v>757</v>
      </c>
      <c r="C9" s="561"/>
      <c r="D9" s="482"/>
      <c r="E9" s="404">
        <v>3472</v>
      </c>
    </row>
    <row r="10" spans="1:6" x14ac:dyDescent="0.2">
      <c r="A10" s="2"/>
      <c r="B10" s="276"/>
      <c r="C10" s="298"/>
      <c r="D10" s="298"/>
      <c r="E10" s="405"/>
    </row>
    <row r="11" spans="1:6" x14ac:dyDescent="0.2">
      <c r="A11" s="2" t="s">
        <v>624</v>
      </c>
      <c r="B11" s="560" t="s">
        <v>747</v>
      </c>
      <c r="C11" s="561"/>
      <c r="D11" s="482"/>
      <c r="E11" s="406">
        <v>1542</v>
      </c>
    </row>
    <row r="12" spans="1:6" x14ac:dyDescent="0.2">
      <c r="A12" s="2" t="s">
        <v>624</v>
      </c>
      <c r="B12" s="560" t="s">
        <v>748</v>
      </c>
      <c r="C12" s="561"/>
      <c r="D12" s="482"/>
      <c r="E12" s="406" t="s">
        <v>1065</v>
      </c>
    </row>
    <row r="13" spans="1:6" x14ac:dyDescent="0.2">
      <c r="A13" s="2"/>
      <c r="B13" s="276"/>
      <c r="C13" s="298"/>
      <c r="D13" s="298"/>
      <c r="E13" s="407"/>
    </row>
    <row r="14" spans="1:6" ht="14.25" customHeight="1" x14ac:dyDescent="0.2">
      <c r="A14" s="2" t="s">
        <v>624</v>
      </c>
      <c r="B14" s="481" t="s">
        <v>749</v>
      </c>
      <c r="C14" s="551"/>
      <c r="D14" s="552"/>
      <c r="E14" s="406">
        <v>1773</v>
      </c>
    </row>
    <row r="15" spans="1:6" ht="20.25" customHeight="1" x14ac:dyDescent="0.2">
      <c r="A15" s="2" t="s">
        <v>624</v>
      </c>
      <c r="B15" s="560" t="s">
        <v>750</v>
      </c>
      <c r="C15" s="561"/>
      <c r="D15" s="482"/>
      <c r="E15" s="299" t="s">
        <v>1065</v>
      </c>
    </row>
    <row r="16" spans="1:6" x14ac:dyDescent="0.2"/>
    <row r="17" spans="1:6" ht="29.25" customHeight="1" x14ac:dyDescent="0.2">
      <c r="A17" s="2" t="s">
        <v>625</v>
      </c>
      <c r="B17" s="562" t="s">
        <v>751</v>
      </c>
      <c r="C17" s="562"/>
      <c r="D17" s="562"/>
      <c r="E17" s="562"/>
      <c r="F17" s="562"/>
    </row>
    <row r="18" spans="1:6" x14ac:dyDescent="0.2">
      <c r="A18" s="2"/>
      <c r="B18" s="508"/>
      <c r="C18" s="509"/>
      <c r="D18" s="510"/>
      <c r="E18" s="372" t="s">
        <v>507</v>
      </c>
      <c r="F18" s="372" t="s">
        <v>508</v>
      </c>
    </row>
    <row r="19" spans="1:6" x14ac:dyDescent="0.2">
      <c r="A19" s="2" t="s">
        <v>625</v>
      </c>
      <c r="B19" s="563" t="s">
        <v>389</v>
      </c>
      <c r="C19" s="564"/>
      <c r="D19" s="565"/>
      <c r="E19" s="237" t="s">
        <v>1064</v>
      </c>
      <c r="F19" s="33"/>
    </row>
    <row r="20" spans="1:6" ht="27" customHeight="1" x14ac:dyDescent="0.2">
      <c r="A20" s="2" t="s">
        <v>625</v>
      </c>
      <c r="B20" s="566" t="s">
        <v>1025</v>
      </c>
      <c r="C20" s="566"/>
      <c r="D20" s="566"/>
      <c r="E20" s="38"/>
      <c r="F20" s="30"/>
    </row>
    <row r="21" spans="1:6" x14ac:dyDescent="0.2">
      <c r="A21" s="2" t="s">
        <v>625</v>
      </c>
      <c r="B21" s="567" t="s">
        <v>976</v>
      </c>
      <c r="C21" s="568"/>
      <c r="D21" s="569"/>
      <c r="E21" s="408">
        <v>4571</v>
      </c>
      <c r="F21" s="30"/>
    </row>
    <row r="22" spans="1:6" x14ac:dyDescent="0.2">
      <c r="A22" s="2" t="s">
        <v>625</v>
      </c>
      <c r="B22" s="560" t="s">
        <v>452</v>
      </c>
      <c r="C22" s="561"/>
      <c r="D22" s="482"/>
      <c r="E22" s="408">
        <v>2874</v>
      </c>
      <c r="F22" s="30"/>
    </row>
    <row r="23" spans="1:6" x14ac:dyDescent="0.2">
      <c r="A23" s="2" t="s">
        <v>625</v>
      </c>
      <c r="B23" s="560" t="s">
        <v>453</v>
      </c>
      <c r="C23" s="561"/>
      <c r="D23" s="482"/>
      <c r="E23" s="408">
        <v>61</v>
      </c>
    </row>
    <row r="24" spans="1:6" x14ac:dyDescent="0.2">
      <c r="A24" s="2"/>
      <c r="B24" s="508"/>
      <c r="C24" s="509"/>
      <c r="D24" s="510"/>
      <c r="E24" s="372" t="s">
        <v>507</v>
      </c>
      <c r="F24" s="372" t="s">
        <v>508</v>
      </c>
    </row>
    <row r="25" spans="1:6" x14ac:dyDescent="0.2">
      <c r="A25" s="2" t="s">
        <v>625</v>
      </c>
      <c r="B25" s="481" t="s">
        <v>658</v>
      </c>
      <c r="C25" s="551"/>
      <c r="D25" s="552"/>
      <c r="E25" s="301"/>
      <c r="F25" s="301" t="s">
        <v>1064</v>
      </c>
    </row>
    <row r="26" spans="1:6" x14ac:dyDescent="0.2">
      <c r="A26" s="2" t="s">
        <v>625</v>
      </c>
      <c r="B26" s="481" t="s">
        <v>659</v>
      </c>
      <c r="C26" s="551"/>
      <c r="D26" s="552"/>
      <c r="E26" s="301"/>
      <c r="F26" s="300"/>
    </row>
    <row r="27" spans="1:6" x14ac:dyDescent="0.2">
      <c r="A27" s="2" t="s">
        <v>625</v>
      </c>
      <c r="B27" s="481" t="s">
        <v>660</v>
      </c>
      <c r="C27" s="551"/>
      <c r="D27" s="552"/>
      <c r="E27" s="301"/>
      <c r="F27" s="300"/>
    </row>
    <row r="28" spans="1:6" x14ac:dyDescent="0.2">
      <c r="B28" s="248"/>
      <c r="C28" s="248"/>
      <c r="D28" s="248"/>
      <c r="E28" s="188"/>
      <c r="F28" s="188"/>
    </row>
    <row r="29" spans="1:6" ht="15.75" x14ac:dyDescent="0.25">
      <c r="A29" s="41"/>
      <c r="B29" s="302" t="s">
        <v>390</v>
      </c>
      <c r="C29" s="188"/>
      <c r="D29" s="188"/>
      <c r="E29" s="188"/>
      <c r="F29" s="188"/>
    </row>
    <row r="30" spans="1:6" x14ac:dyDescent="0.2">
      <c r="A30" s="2" t="s">
        <v>623</v>
      </c>
      <c r="B30" s="3" t="s">
        <v>706</v>
      </c>
    </row>
    <row r="31" spans="1:6" ht="25.5" customHeight="1" x14ac:dyDescent="0.2">
      <c r="A31" s="2" t="s">
        <v>623</v>
      </c>
      <c r="B31" s="521" t="s">
        <v>391</v>
      </c>
      <c r="C31" s="522"/>
      <c r="D31" s="301"/>
      <c r="E31" s="188"/>
      <c r="F31" s="298"/>
    </row>
    <row r="32" spans="1:6" ht="24.75" customHeight="1" x14ac:dyDescent="0.2">
      <c r="A32" s="2" t="s">
        <v>623</v>
      </c>
      <c r="B32" s="512" t="s">
        <v>454</v>
      </c>
      <c r="C32" s="514"/>
      <c r="D32" s="301"/>
      <c r="E32" s="188"/>
      <c r="F32" s="298"/>
    </row>
    <row r="33" spans="1:6" ht="27.75" customHeight="1" x14ac:dyDescent="0.2">
      <c r="A33" s="2" t="s">
        <v>623</v>
      </c>
      <c r="B33" s="521" t="s">
        <v>455</v>
      </c>
      <c r="C33" s="522"/>
      <c r="D33" s="301" t="s">
        <v>1064</v>
      </c>
      <c r="E33" s="188"/>
      <c r="F33" s="298"/>
    </row>
    <row r="34" spans="1:6" x14ac:dyDescent="0.2">
      <c r="B34" s="188"/>
      <c r="C34" s="188"/>
      <c r="D34" s="188"/>
      <c r="E34" s="188"/>
      <c r="F34" s="188"/>
    </row>
    <row r="35" spans="1:6" ht="25.5" customHeight="1" x14ac:dyDescent="0.2">
      <c r="A35" s="2" t="s">
        <v>626</v>
      </c>
      <c r="B35" s="559" t="s">
        <v>906</v>
      </c>
      <c r="C35" s="559"/>
      <c r="D35" s="559"/>
      <c r="E35" s="559"/>
      <c r="F35" s="559"/>
    </row>
    <row r="36" spans="1:6" x14ac:dyDescent="0.2">
      <c r="A36" s="2" t="s">
        <v>626</v>
      </c>
      <c r="B36" s="521" t="s">
        <v>456</v>
      </c>
      <c r="C36" s="522"/>
      <c r="D36" s="301"/>
      <c r="E36" s="188"/>
      <c r="F36" s="298"/>
    </row>
    <row r="37" spans="1:6" x14ac:dyDescent="0.2">
      <c r="A37" s="2" t="s">
        <v>626</v>
      </c>
      <c r="B37" s="512" t="s">
        <v>457</v>
      </c>
      <c r="C37" s="514"/>
      <c r="D37" s="301" t="s">
        <v>1064</v>
      </c>
      <c r="E37" s="188"/>
      <c r="F37" s="298"/>
    </row>
    <row r="38" spans="1:6" ht="12.75" customHeight="1" x14ac:dyDescent="0.2">
      <c r="A38" s="2" t="s">
        <v>626</v>
      </c>
      <c r="B38" s="521" t="s">
        <v>458</v>
      </c>
      <c r="C38" s="522"/>
      <c r="D38" s="301"/>
      <c r="E38" s="188"/>
      <c r="F38" s="298"/>
    </row>
    <row r="39" spans="1:6" x14ac:dyDescent="0.2"/>
    <row r="40" spans="1:6" ht="54.75" customHeight="1" x14ac:dyDescent="0.2">
      <c r="A40" s="2" t="s">
        <v>627</v>
      </c>
      <c r="B40" s="499" t="s">
        <v>593</v>
      </c>
      <c r="C40" s="499"/>
      <c r="D40" s="499"/>
      <c r="E40" s="499"/>
      <c r="F40" s="499"/>
    </row>
    <row r="41" spans="1:6" ht="24" x14ac:dyDescent="0.2">
      <c r="A41" s="2" t="s">
        <v>627</v>
      </c>
      <c r="B41" s="136"/>
      <c r="C41" s="373" t="s">
        <v>907</v>
      </c>
      <c r="D41" s="374" t="s">
        <v>908</v>
      </c>
      <c r="E41" s="42"/>
      <c r="F41" s="32"/>
    </row>
    <row r="42" spans="1:6" x14ac:dyDescent="0.2">
      <c r="A42" s="2" t="s">
        <v>627</v>
      </c>
      <c r="B42" s="40" t="s">
        <v>909</v>
      </c>
      <c r="C42" s="33">
        <v>16</v>
      </c>
      <c r="D42" s="34"/>
      <c r="F42" s="32"/>
    </row>
    <row r="43" spans="1:6" x14ac:dyDescent="0.2">
      <c r="A43" s="2" t="s">
        <v>627</v>
      </c>
      <c r="B43" s="40" t="s">
        <v>910</v>
      </c>
      <c r="C43" s="33">
        <v>4</v>
      </c>
      <c r="D43" s="34"/>
      <c r="F43" s="32"/>
    </row>
    <row r="44" spans="1:6" x14ac:dyDescent="0.2">
      <c r="A44" s="2" t="s">
        <v>627</v>
      </c>
      <c r="B44" s="40" t="s">
        <v>911</v>
      </c>
      <c r="C44" s="33">
        <v>3</v>
      </c>
      <c r="D44" s="34"/>
      <c r="F44" s="32"/>
    </row>
    <row r="45" spans="1:6" x14ac:dyDescent="0.2">
      <c r="A45" s="2" t="s">
        <v>627</v>
      </c>
      <c r="B45" s="40" t="s">
        <v>912</v>
      </c>
      <c r="C45" s="33"/>
      <c r="D45" s="34">
        <v>3</v>
      </c>
      <c r="F45" s="32"/>
    </row>
    <row r="46" spans="1:6" ht="17.25" customHeight="1" x14ac:dyDescent="0.2">
      <c r="A46" s="2" t="s">
        <v>627</v>
      </c>
      <c r="B46" s="439" t="s">
        <v>1096</v>
      </c>
      <c r="C46" s="33"/>
      <c r="D46" s="34">
        <v>3</v>
      </c>
      <c r="F46" s="32"/>
    </row>
    <row r="47" spans="1:6" x14ac:dyDescent="0.2">
      <c r="A47" s="2" t="s">
        <v>627</v>
      </c>
      <c r="B47" s="40" t="s">
        <v>913</v>
      </c>
      <c r="C47" s="33"/>
      <c r="D47" s="34">
        <v>3</v>
      </c>
      <c r="F47" s="32"/>
    </row>
    <row r="48" spans="1:6" x14ac:dyDescent="0.2">
      <c r="A48" s="2" t="s">
        <v>627</v>
      </c>
      <c r="B48" s="40" t="s">
        <v>914</v>
      </c>
      <c r="C48" s="33"/>
      <c r="D48" s="34">
        <v>3</v>
      </c>
      <c r="F48" s="32"/>
    </row>
    <row r="49" spans="1:6" x14ac:dyDescent="0.2">
      <c r="A49" s="2" t="s">
        <v>627</v>
      </c>
      <c r="B49" s="40" t="s">
        <v>915</v>
      </c>
      <c r="C49" s="33"/>
      <c r="D49" s="34">
        <v>3</v>
      </c>
      <c r="F49" s="32"/>
    </row>
    <row r="50" spans="1:6" x14ac:dyDescent="0.2">
      <c r="A50" s="2" t="s">
        <v>627</v>
      </c>
      <c r="B50" s="208" t="s">
        <v>916</v>
      </c>
      <c r="C50" s="33"/>
      <c r="D50" s="34"/>
      <c r="F50" s="32"/>
    </row>
    <row r="51" spans="1:6" x14ac:dyDescent="0.2">
      <c r="A51" s="2" t="s">
        <v>627</v>
      </c>
      <c r="B51" s="213" t="s">
        <v>366</v>
      </c>
      <c r="C51" s="34"/>
      <c r="D51" s="34"/>
      <c r="F51" s="32"/>
    </row>
    <row r="52" spans="1:6" x14ac:dyDescent="0.2">
      <c r="A52" s="2" t="s">
        <v>627</v>
      </c>
      <c r="B52" s="213" t="s">
        <v>367</v>
      </c>
      <c r="C52" s="34"/>
      <c r="D52" s="34"/>
      <c r="F52" s="32"/>
    </row>
    <row r="53" spans="1:6" x14ac:dyDescent="0.2">
      <c r="A53" s="2" t="s">
        <v>627</v>
      </c>
      <c r="B53" s="243" t="s">
        <v>594</v>
      </c>
      <c r="C53" s="33"/>
      <c r="D53" s="34"/>
      <c r="F53" s="32"/>
    </row>
    <row r="54" spans="1:6" x14ac:dyDescent="0.2"/>
    <row r="55" spans="1:6" ht="15.75" x14ac:dyDescent="0.2">
      <c r="B55" s="35" t="s">
        <v>917</v>
      </c>
    </row>
    <row r="56" spans="1:6" ht="38.25" customHeight="1" x14ac:dyDescent="0.2">
      <c r="A56" s="2" t="s">
        <v>628</v>
      </c>
      <c r="B56" s="550" t="s">
        <v>621</v>
      </c>
      <c r="C56" s="550"/>
      <c r="D56" s="550"/>
      <c r="E56" s="550"/>
      <c r="F56" s="550"/>
    </row>
    <row r="57" spans="1:6" x14ac:dyDescent="0.2">
      <c r="A57" s="2" t="s">
        <v>628</v>
      </c>
      <c r="B57" s="481" t="s">
        <v>622</v>
      </c>
      <c r="C57" s="551"/>
      <c r="D57" s="552"/>
      <c r="E57" s="303"/>
      <c r="F57" s="298"/>
    </row>
    <row r="58" spans="1:6" ht="12.75" customHeight="1" x14ac:dyDescent="0.2">
      <c r="A58" s="2" t="s">
        <v>628</v>
      </c>
      <c r="B58" s="495" t="s">
        <v>487</v>
      </c>
      <c r="C58" s="496"/>
      <c r="D58" s="497"/>
      <c r="E58" s="303"/>
      <c r="F58" s="298"/>
    </row>
    <row r="59" spans="1:6" ht="12.75" customHeight="1" x14ac:dyDescent="0.2">
      <c r="A59" s="2" t="s">
        <v>628</v>
      </c>
      <c r="B59" s="495" t="s">
        <v>489</v>
      </c>
      <c r="C59" s="496"/>
      <c r="D59" s="497"/>
      <c r="E59" s="303"/>
      <c r="F59" s="298"/>
    </row>
    <row r="60" spans="1:6" ht="12.75" customHeight="1" x14ac:dyDescent="0.2">
      <c r="A60" s="2" t="s">
        <v>628</v>
      </c>
      <c r="B60" s="495" t="s">
        <v>488</v>
      </c>
      <c r="C60" s="496"/>
      <c r="D60" s="497"/>
      <c r="E60" s="303"/>
      <c r="F60" s="298"/>
    </row>
    <row r="61" spans="1:6" x14ac:dyDescent="0.2">
      <c r="A61" s="2" t="s">
        <v>628</v>
      </c>
      <c r="B61" s="553" t="s">
        <v>1003</v>
      </c>
      <c r="C61" s="554"/>
      <c r="D61" s="555"/>
      <c r="E61" s="300"/>
      <c r="F61" s="298"/>
    </row>
    <row r="62" spans="1:6" ht="13.5" customHeight="1" x14ac:dyDescent="0.2">
      <c r="B62" s="556"/>
      <c r="C62" s="557"/>
      <c r="D62" s="558"/>
      <c r="E62" s="165"/>
      <c r="F62" s="342"/>
    </row>
    <row r="63" spans="1:6" x14ac:dyDescent="0.2">
      <c r="B63" s="248"/>
      <c r="C63" s="248"/>
      <c r="D63" s="248"/>
      <c r="E63" s="188"/>
      <c r="F63" s="342"/>
    </row>
    <row r="64" spans="1:6" ht="28.5" customHeight="1" x14ac:dyDescent="0.2">
      <c r="A64" s="2" t="s">
        <v>629</v>
      </c>
      <c r="B64" s="545" t="s">
        <v>918</v>
      </c>
      <c r="C64" s="545"/>
      <c r="D64" s="545"/>
      <c r="E64" s="545"/>
      <c r="F64" s="545"/>
    </row>
    <row r="65" spans="1:6" ht="25.5" x14ac:dyDescent="0.2">
      <c r="A65" s="2" t="s">
        <v>629</v>
      </c>
      <c r="B65" s="221"/>
      <c r="C65" s="303" t="s">
        <v>919</v>
      </c>
      <c r="D65" s="303" t="s">
        <v>920</v>
      </c>
      <c r="E65" s="303" t="s">
        <v>921</v>
      </c>
      <c r="F65" s="303" t="s">
        <v>922</v>
      </c>
    </row>
    <row r="66" spans="1:6" ht="15" x14ac:dyDescent="0.2">
      <c r="A66" s="2" t="s">
        <v>629</v>
      </c>
      <c r="B66" s="375" t="s">
        <v>923</v>
      </c>
      <c r="C66" s="376"/>
      <c r="D66" s="376"/>
      <c r="E66" s="376"/>
      <c r="F66" s="376"/>
    </row>
    <row r="67" spans="1:6" ht="25.5" x14ac:dyDescent="0.2">
      <c r="A67" s="2" t="s">
        <v>629</v>
      </c>
      <c r="B67" s="377" t="s">
        <v>661</v>
      </c>
      <c r="C67" s="301" t="s">
        <v>1064</v>
      </c>
      <c r="D67" s="301"/>
      <c r="E67" s="301"/>
      <c r="F67" s="300"/>
    </row>
    <row r="68" spans="1:6" x14ac:dyDescent="0.2">
      <c r="A68" s="2" t="s">
        <v>629</v>
      </c>
      <c r="B68" s="304" t="s">
        <v>924</v>
      </c>
      <c r="C68" s="300"/>
      <c r="D68" s="301" t="s">
        <v>1064</v>
      </c>
      <c r="E68" s="300"/>
      <c r="F68" s="300"/>
    </row>
    <row r="69" spans="1:6" x14ac:dyDescent="0.2">
      <c r="A69" s="2" t="s">
        <v>629</v>
      </c>
      <c r="B69" s="213" t="s">
        <v>662</v>
      </c>
      <c r="C69" s="301" t="s">
        <v>1064</v>
      </c>
      <c r="D69" s="300"/>
      <c r="E69" s="300"/>
      <c r="F69" s="300"/>
    </row>
    <row r="70" spans="1:6" x14ac:dyDescent="0.2">
      <c r="A70" s="2" t="s">
        <v>629</v>
      </c>
      <c r="B70" s="304" t="s">
        <v>926</v>
      </c>
      <c r="C70" s="301" t="s">
        <v>1064</v>
      </c>
      <c r="D70" s="300"/>
      <c r="E70" s="300"/>
      <c r="F70" s="300"/>
    </row>
    <row r="71" spans="1:6" x14ac:dyDescent="0.2">
      <c r="A71" s="2" t="s">
        <v>629</v>
      </c>
      <c r="B71" s="304" t="s">
        <v>663</v>
      </c>
      <c r="C71" s="301" t="s">
        <v>1064</v>
      </c>
      <c r="D71" s="300"/>
      <c r="E71" s="300"/>
      <c r="F71" s="300"/>
    </row>
    <row r="72" spans="1:6" x14ac:dyDescent="0.2">
      <c r="A72" s="2" t="s">
        <v>629</v>
      </c>
      <c r="B72" s="304" t="s">
        <v>925</v>
      </c>
      <c r="C72" s="301" t="s">
        <v>1064</v>
      </c>
      <c r="D72" s="300"/>
      <c r="E72" s="300"/>
      <c r="F72" s="300"/>
    </row>
    <row r="73" spans="1:6" ht="15" x14ac:dyDescent="0.2">
      <c r="A73" s="2" t="s">
        <v>629</v>
      </c>
      <c r="B73" s="375" t="s">
        <v>927</v>
      </c>
      <c r="C73" s="376"/>
      <c r="D73" s="376"/>
      <c r="E73" s="376"/>
      <c r="F73" s="376"/>
    </row>
    <row r="74" spans="1:6" x14ac:dyDescent="0.2">
      <c r="A74" s="2" t="s">
        <v>629</v>
      </c>
      <c r="B74" s="304" t="s">
        <v>928</v>
      </c>
      <c r="C74" s="300"/>
      <c r="D74" s="300"/>
      <c r="E74" s="301" t="s">
        <v>1064</v>
      </c>
      <c r="F74" s="300"/>
    </row>
    <row r="75" spans="1:6" x14ac:dyDescent="0.2">
      <c r="A75" s="2" t="s">
        <v>629</v>
      </c>
      <c r="B75" s="304" t="s">
        <v>929</v>
      </c>
      <c r="C75" s="301" t="s">
        <v>1064</v>
      </c>
      <c r="D75" s="300"/>
      <c r="E75" s="300"/>
      <c r="F75" s="300"/>
    </row>
    <row r="76" spans="1:6" x14ac:dyDescent="0.2">
      <c r="A76" s="2" t="s">
        <v>629</v>
      </c>
      <c r="B76" s="304" t="s">
        <v>930</v>
      </c>
      <c r="C76" s="301" t="s">
        <v>1064</v>
      </c>
      <c r="D76" s="300"/>
      <c r="E76" s="300"/>
      <c r="F76" s="300"/>
    </row>
    <row r="77" spans="1:6" x14ac:dyDescent="0.2">
      <c r="A77" s="2" t="s">
        <v>629</v>
      </c>
      <c r="B77" s="304" t="s">
        <v>931</v>
      </c>
      <c r="C77" s="301" t="s">
        <v>1064</v>
      </c>
      <c r="D77" s="300"/>
      <c r="E77" s="300"/>
      <c r="F77" s="300"/>
    </row>
    <row r="78" spans="1:6" x14ac:dyDescent="0.2">
      <c r="A78" s="2" t="s">
        <v>629</v>
      </c>
      <c r="B78" s="304" t="s">
        <v>664</v>
      </c>
      <c r="C78" s="300"/>
      <c r="D78" s="300"/>
      <c r="E78" s="301" t="s">
        <v>1064</v>
      </c>
      <c r="F78" s="300"/>
    </row>
    <row r="79" spans="1:6" x14ac:dyDescent="0.2">
      <c r="A79" s="2" t="s">
        <v>629</v>
      </c>
      <c r="B79" s="304" t="s">
        <v>932</v>
      </c>
      <c r="C79" s="300"/>
      <c r="D79" s="300"/>
      <c r="E79" s="301" t="s">
        <v>1064</v>
      </c>
      <c r="F79" s="300"/>
    </row>
    <row r="80" spans="1:6" x14ac:dyDescent="0.2">
      <c r="A80" s="2" t="s">
        <v>629</v>
      </c>
      <c r="B80" s="304" t="s">
        <v>933</v>
      </c>
      <c r="C80" s="300"/>
      <c r="D80" s="300"/>
      <c r="E80" s="301" t="s">
        <v>1064</v>
      </c>
      <c r="F80" s="300"/>
    </row>
    <row r="81" spans="1:7" x14ac:dyDescent="0.2">
      <c r="A81" s="2" t="s">
        <v>629</v>
      </c>
      <c r="B81" s="304" t="s">
        <v>934</v>
      </c>
      <c r="C81" s="300"/>
      <c r="D81" s="300"/>
      <c r="E81" s="301" t="s">
        <v>1064</v>
      </c>
      <c r="F81" s="300"/>
    </row>
    <row r="82" spans="1:7" x14ac:dyDescent="0.2">
      <c r="A82" s="2" t="s">
        <v>629</v>
      </c>
      <c r="B82" s="305" t="s">
        <v>935</v>
      </c>
      <c r="C82" s="300"/>
      <c r="D82" s="300"/>
      <c r="E82" s="300"/>
      <c r="F82" s="301" t="s">
        <v>1064</v>
      </c>
    </row>
    <row r="83" spans="1:7" x14ac:dyDescent="0.2">
      <c r="A83" s="2" t="s">
        <v>629</v>
      </c>
      <c r="B83" s="304" t="s">
        <v>665</v>
      </c>
      <c r="C83" s="300"/>
      <c r="D83" s="300"/>
      <c r="E83" s="301" t="s">
        <v>1064</v>
      </c>
      <c r="F83" s="300"/>
    </row>
    <row r="84" spans="1:7" x14ac:dyDescent="0.2">
      <c r="A84" s="2" t="s">
        <v>629</v>
      </c>
      <c r="B84" s="304" t="s">
        <v>937</v>
      </c>
      <c r="C84" s="300"/>
      <c r="D84" s="300"/>
      <c r="E84" s="301" t="s">
        <v>1064</v>
      </c>
      <c r="F84" s="300"/>
    </row>
    <row r="85" spans="1:7" x14ac:dyDescent="0.2">
      <c r="A85" s="2" t="s">
        <v>629</v>
      </c>
      <c r="B85" s="304" t="s">
        <v>938</v>
      </c>
      <c r="C85" s="300"/>
      <c r="D85" s="300"/>
      <c r="E85" s="301" t="s">
        <v>1064</v>
      </c>
      <c r="F85" s="300"/>
    </row>
    <row r="86" spans="1:7" x14ac:dyDescent="0.2">
      <c r="A86" s="2" t="s">
        <v>629</v>
      </c>
      <c r="B86" s="304" t="s">
        <v>666</v>
      </c>
      <c r="C86" s="300"/>
      <c r="D86" s="300"/>
      <c r="E86" s="300"/>
      <c r="F86" s="301" t="s">
        <v>1064</v>
      </c>
    </row>
    <row r="87" spans="1:7" x14ac:dyDescent="0.2">
      <c r="B87" s="188"/>
      <c r="C87" s="188"/>
      <c r="D87" s="188"/>
      <c r="E87" s="188"/>
      <c r="F87" s="188"/>
    </row>
    <row r="88" spans="1:7" ht="15.75" x14ac:dyDescent="0.25">
      <c r="B88" s="23" t="s">
        <v>939</v>
      </c>
    </row>
    <row r="89" spans="1:7" x14ac:dyDescent="0.2">
      <c r="A89" s="2" t="s">
        <v>630</v>
      </c>
      <c r="B89" s="48" t="s">
        <v>646</v>
      </c>
      <c r="C89" s="44"/>
      <c r="D89" s="44"/>
      <c r="E89" s="44"/>
      <c r="F89" s="44"/>
      <c r="G89" s="45"/>
    </row>
    <row r="90" spans="1:7" x14ac:dyDescent="0.2">
      <c r="A90" s="2"/>
      <c r="B90" s="508"/>
      <c r="C90" s="509"/>
      <c r="D90" s="510"/>
      <c r="E90" s="372" t="s">
        <v>507</v>
      </c>
      <c r="F90" s="372" t="s">
        <v>508</v>
      </c>
      <c r="G90" s="45"/>
    </row>
    <row r="91" spans="1:7" ht="39.75" customHeight="1" x14ac:dyDescent="0.2">
      <c r="A91" s="2" t="s">
        <v>647</v>
      </c>
      <c r="B91" s="512" t="s">
        <v>420</v>
      </c>
      <c r="C91" s="513"/>
      <c r="D91" s="514"/>
      <c r="E91" s="306" t="s">
        <v>1064</v>
      </c>
      <c r="F91" s="307"/>
      <c r="G91" s="44"/>
    </row>
    <row r="92" spans="1:7" ht="26.25" customHeight="1" x14ac:dyDescent="0.2">
      <c r="A92" s="2" t="s">
        <v>647</v>
      </c>
      <c r="B92" s="541" t="s">
        <v>1026</v>
      </c>
      <c r="C92" s="541"/>
      <c r="D92" s="541"/>
      <c r="E92" s="541"/>
      <c r="F92" s="541"/>
      <c r="G92" s="46"/>
    </row>
    <row r="93" spans="1:7" ht="12.75" customHeight="1" x14ac:dyDescent="0.2">
      <c r="A93" s="2" t="s">
        <v>647</v>
      </c>
      <c r="B93" s="308"/>
      <c r="C93" s="546" t="s">
        <v>886</v>
      </c>
      <c r="D93" s="547"/>
      <c r="E93" s="547"/>
      <c r="F93" s="548"/>
      <c r="G93" s="46"/>
    </row>
    <row r="94" spans="1:7" ht="24" customHeight="1" x14ac:dyDescent="0.2">
      <c r="A94" s="2" t="s">
        <v>647</v>
      </c>
      <c r="B94" s="309"/>
      <c r="C94" s="310" t="s">
        <v>456</v>
      </c>
      <c r="D94" s="310" t="s">
        <v>457</v>
      </c>
      <c r="E94" s="310" t="s">
        <v>901</v>
      </c>
      <c r="F94" s="311" t="s">
        <v>902</v>
      </c>
      <c r="G94" s="46"/>
    </row>
    <row r="95" spans="1:7" ht="12.75" customHeight="1" x14ac:dyDescent="0.2">
      <c r="A95" s="2" t="s">
        <v>647</v>
      </c>
      <c r="B95" s="202" t="s">
        <v>727</v>
      </c>
      <c r="C95" s="312" t="s">
        <v>1064</v>
      </c>
      <c r="D95" s="312"/>
      <c r="E95" s="313"/>
      <c r="F95" s="313"/>
      <c r="G95" s="46"/>
    </row>
    <row r="96" spans="1:7" ht="12.75" customHeight="1" x14ac:dyDescent="0.2">
      <c r="A96" s="2" t="s">
        <v>647</v>
      </c>
      <c r="B96" s="202" t="s">
        <v>720</v>
      </c>
      <c r="C96" s="313"/>
      <c r="D96" s="313"/>
      <c r="E96" s="313"/>
      <c r="F96" s="313"/>
      <c r="G96" s="46"/>
    </row>
    <row r="97" spans="1:7" ht="12.75" customHeight="1" x14ac:dyDescent="0.2">
      <c r="A97" s="2" t="s">
        <v>647</v>
      </c>
      <c r="B97" s="202" t="s">
        <v>728</v>
      </c>
      <c r="C97" s="313"/>
      <c r="D97" s="313"/>
      <c r="E97" s="313"/>
      <c r="F97" s="313"/>
      <c r="G97" s="46"/>
    </row>
    <row r="98" spans="1:7" ht="25.5" x14ac:dyDescent="0.2">
      <c r="A98" s="2" t="s">
        <v>647</v>
      </c>
      <c r="B98" s="314" t="s">
        <v>729</v>
      </c>
      <c r="C98" s="312"/>
      <c r="D98" s="313"/>
      <c r="E98" s="313"/>
      <c r="F98" s="313"/>
      <c r="G98" s="46"/>
    </row>
    <row r="99" spans="1:7" x14ac:dyDescent="0.2">
      <c r="A99" s="2" t="s">
        <v>647</v>
      </c>
      <c r="B99" s="202" t="s">
        <v>721</v>
      </c>
      <c r="C99" s="313"/>
      <c r="D99" s="313"/>
      <c r="E99" s="312" t="s">
        <v>1064</v>
      </c>
      <c r="F99" s="313"/>
      <c r="G99" s="46"/>
    </row>
    <row r="100" spans="1:7" ht="12.75" customHeight="1" x14ac:dyDescent="0.2">
      <c r="A100" s="2"/>
      <c r="B100" s="315"/>
      <c r="C100" s="316"/>
      <c r="D100" s="316"/>
      <c r="E100" s="316"/>
      <c r="F100" s="316"/>
      <c r="G100" s="46"/>
    </row>
    <row r="101" spans="1:7" ht="39" customHeight="1" x14ac:dyDescent="0.2">
      <c r="A101" s="180" t="s">
        <v>506</v>
      </c>
      <c r="B101" s="549" t="s">
        <v>1027</v>
      </c>
      <c r="C101" s="549"/>
      <c r="D101" s="549"/>
      <c r="E101" s="549"/>
      <c r="F101" s="549"/>
      <c r="G101" s="46"/>
    </row>
    <row r="102" spans="1:7" s="173" customFormat="1" ht="18.75" customHeight="1" x14ac:dyDescent="0.2">
      <c r="A102" s="180" t="s">
        <v>506</v>
      </c>
      <c r="B102" s="543" t="s">
        <v>989</v>
      </c>
      <c r="C102" s="543"/>
      <c r="D102" s="544"/>
      <c r="E102" s="319"/>
      <c r="F102" s="317"/>
      <c r="G102" s="46"/>
    </row>
    <row r="103" spans="1:7" s="173" customFormat="1" ht="12.75" customHeight="1" x14ac:dyDescent="0.2">
      <c r="A103" s="180" t="s">
        <v>506</v>
      </c>
      <c r="B103" s="543" t="s">
        <v>990</v>
      </c>
      <c r="C103" s="543"/>
      <c r="D103" s="544"/>
      <c r="E103" s="319"/>
      <c r="F103" s="317"/>
      <c r="G103" s="46"/>
    </row>
    <row r="104" spans="1:7" s="173" customFormat="1" ht="12.75" customHeight="1" x14ac:dyDescent="0.2">
      <c r="A104" s="180" t="s">
        <v>506</v>
      </c>
      <c r="B104" s="543" t="s">
        <v>991</v>
      </c>
      <c r="C104" s="543"/>
      <c r="D104" s="544"/>
      <c r="E104" s="319" t="s">
        <v>1064</v>
      </c>
      <c r="F104" s="317"/>
      <c r="G104" s="46"/>
    </row>
    <row r="105" spans="1:7" s="173" customFormat="1" ht="12.75" customHeight="1" x14ac:dyDescent="0.2">
      <c r="A105" s="180"/>
      <c r="B105" s="195"/>
      <c r="C105" s="195"/>
      <c r="D105" s="195"/>
      <c r="E105" s="203"/>
      <c r="F105" s="203"/>
      <c r="G105" s="46"/>
    </row>
    <row r="106" spans="1:7" s="173" customFormat="1" ht="12.75" customHeight="1" x14ac:dyDescent="0.2">
      <c r="A106" s="180"/>
      <c r="B106" s="195"/>
      <c r="C106" s="195"/>
      <c r="D106" s="195"/>
      <c r="E106" s="203"/>
      <c r="F106" s="203"/>
      <c r="G106" s="46"/>
    </row>
    <row r="107" spans="1:7" s="173" customFormat="1" ht="43.5" customHeight="1" x14ac:dyDescent="0.2">
      <c r="A107" s="180" t="s">
        <v>506</v>
      </c>
      <c r="B107" s="538" t="s">
        <v>1091</v>
      </c>
      <c r="C107" s="538"/>
      <c r="D107" s="538"/>
      <c r="E107" s="538"/>
      <c r="F107" s="538"/>
      <c r="G107" s="46"/>
    </row>
    <row r="108" spans="1:7" s="173" customFormat="1" ht="12.75" customHeight="1" x14ac:dyDescent="0.2">
      <c r="A108" s="180" t="s">
        <v>506</v>
      </c>
      <c r="B108" s="538" t="s">
        <v>992</v>
      </c>
      <c r="C108" s="538"/>
      <c r="D108" s="539"/>
      <c r="E108" s="319"/>
      <c r="F108" s="203"/>
      <c r="G108" s="46"/>
    </row>
    <row r="109" spans="1:7" s="173" customFormat="1" ht="12.75" customHeight="1" x14ac:dyDescent="0.2">
      <c r="A109" s="180" t="s">
        <v>506</v>
      </c>
      <c r="B109" s="538" t="s">
        <v>993</v>
      </c>
      <c r="C109" s="538"/>
      <c r="D109" s="539"/>
      <c r="E109" s="320"/>
      <c r="F109" s="203"/>
      <c r="G109" s="46"/>
    </row>
    <row r="110" spans="1:7" s="173" customFormat="1" ht="12.75" customHeight="1" x14ac:dyDescent="0.2">
      <c r="A110" s="180" t="s">
        <v>506</v>
      </c>
      <c r="B110" s="538" t="s">
        <v>994</v>
      </c>
      <c r="C110" s="538"/>
      <c r="D110" s="539"/>
      <c r="E110" s="320"/>
      <c r="F110" s="203"/>
      <c r="G110" s="46"/>
    </row>
    <row r="111" spans="1:7" s="173" customFormat="1" ht="12.75" customHeight="1" x14ac:dyDescent="0.2">
      <c r="A111" s="180"/>
      <c r="B111" s="195"/>
      <c r="C111" s="195"/>
      <c r="D111" s="195"/>
      <c r="E111" s="203"/>
      <c r="F111" s="175"/>
      <c r="G111" s="46"/>
    </row>
    <row r="112" spans="1:7" s="173" customFormat="1" ht="12.75" customHeight="1" x14ac:dyDescent="0.2">
      <c r="A112" s="180"/>
      <c r="B112" s="195"/>
      <c r="C112" s="195"/>
      <c r="D112" s="195"/>
      <c r="E112" s="203"/>
      <c r="F112" s="175"/>
      <c r="G112" s="46"/>
    </row>
    <row r="113" spans="1:7" s="173" customFormat="1" ht="12.75" customHeight="1" x14ac:dyDescent="0.2">
      <c r="A113" s="29"/>
      <c r="B113" s="174"/>
      <c r="C113" s="175"/>
      <c r="D113" s="175"/>
      <c r="E113" s="175"/>
      <c r="F113" s="175"/>
      <c r="G113" s="46"/>
    </row>
    <row r="114" spans="1:7" s="173" customFormat="1" ht="25.5" customHeight="1" x14ac:dyDescent="0.2">
      <c r="A114" s="180" t="s">
        <v>474</v>
      </c>
      <c r="B114" s="538" t="s">
        <v>730</v>
      </c>
      <c r="C114" s="538"/>
      <c r="D114" s="538"/>
      <c r="E114" s="538"/>
      <c r="F114" s="538"/>
      <c r="G114" s="46"/>
    </row>
    <row r="115" spans="1:7" s="173" customFormat="1" ht="12.75" customHeight="1" x14ac:dyDescent="0.2">
      <c r="A115" s="180" t="s">
        <v>474</v>
      </c>
      <c r="B115" s="195"/>
      <c r="C115" s="195"/>
      <c r="D115" s="195"/>
      <c r="E115" s="378" t="s">
        <v>95</v>
      </c>
      <c r="F115" s="378" t="s">
        <v>96</v>
      </c>
      <c r="G115" s="46"/>
    </row>
    <row r="116" spans="1:7" s="173" customFormat="1" ht="13.5" customHeight="1" x14ac:dyDescent="0.2">
      <c r="A116" s="180" t="s">
        <v>474</v>
      </c>
      <c r="B116" s="512" t="s">
        <v>731</v>
      </c>
      <c r="C116" s="513"/>
      <c r="D116" s="514"/>
      <c r="E116" s="379"/>
      <c r="F116" s="379"/>
      <c r="G116" s="46"/>
    </row>
    <row r="117" spans="1:7" s="173" customFormat="1" ht="12.75" customHeight="1" x14ac:dyDescent="0.2">
      <c r="A117" s="180" t="s">
        <v>474</v>
      </c>
      <c r="B117" s="512" t="s">
        <v>732</v>
      </c>
      <c r="C117" s="513"/>
      <c r="D117" s="514"/>
      <c r="E117" s="306"/>
      <c r="F117" s="306"/>
      <c r="G117" s="46"/>
    </row>
    <row r="118" spans="1:7" s="173" customFormat="1" ht="15.75" customHeight="1" x14ac:dyDescent="0.2">
      <c r="A118" s="180" t="s">
        <v>474</v>
      </c>
      <c r="B118" s="530" t="s">
        <v>733</v>
      </c>
      <c r="C118" s="531"/>
      <c r="D118" s="532"/>
      <c r="E118" s="379"/>
      <c r="F118" s="306"/>
      <c r="G118" s="46"/>
    </row>
    <row r="119" spans="1:7" s="173" customFormat="1" ht="12.75" customHeight="1" x14ac:dyDescent="0.2">
      <c r="A119" s="180" t="s">
        <v>474</v>
      </c>
      <c r="B119" s="483" t="s">
        <v>734</v>
      </c>
      <c r="C119" s="534"/>
      <c r="D119" s="535"/>
      <c r="E119" s="379"/>
      <c r="F119" s="306"/>
      <c r="G119" s="46"/>
    </row>
    <row r="120" spans="1:7" s="173" customFormat="1" ht="28.5" customHeight="1" x14ac:dyDescent="0.2">
      <c r="A120" s="180" t="s">
        <v>474</v>
      </c>
      <c r="B120" s="540" t="s">
        <v>735</v>
      </c>
      <c r="C120" s="541"/>
      <c r="D120" s="542"/>
      <c r="E120" s="306"/>
      <c r="F120" s="306"/>
      <c r="G120" s="46"/>
    </row>
    <row r="121" spans="1:7" s="173" customFormat="1" ht="15" customHeight="1" x14ac:dyDescent="0.2">
      <c r="A121" s="180" t="s">
        <v>474</v>
      </c>
      <c r="B121" s="483" t="s">
        <v>736</v>
      </c>
      <c r="C121" s="534"/>
      <c r="D121" s="535"/>
      <c r="E121" s="306"/>
      <c r="F121" s="306"/>
      <c r="G121" s="46"/>
    </row>
    <row r="122" spans="1:7" s="173" customFormat="1" ht="12.75" customHeight="1" x14ac:dyDescent="0.2">
      <c r="A122" s="180" t="s">
        <v>474</v>
      </c>
      <c r="B122" s="483" t="s">
        <v>462</v>
      </c>
      <c r="C122" s="534"/>
      <c r="D122" s="535"/>
      <c r="E122" s="306" t="s">
        <v>1064</v>
      </c>
      <c r="F122" s="306" t="s">
        <v>1064</v>
      </c>
      <c r="G122" s="46"/>
    </row>
    <row r="123" spans="1:7" s="173" customFormat="1" ht="12.75" customHeight="1" x14ac:dyDescent="0.2">
      <c r="A123" s="2"/>
      <c r="B123" s="50"/>
      <c r="C123" s="51"/>
      <c r="D123" s="51"/>
      <c r="E123" s="51"/>
      <c r="F123" s="51"/>
      <c r="G123" s="46"/>
    </row>
    <row r="124" spans="1:7" x14ac:dyDescent="0.2">
      <c r="A124" s="179" t="s">
        <v>475</v>
      </c>
      <c r="B124" s="536" t="s">
        <v>737</v>
      </c>
      <c r="C124" s="536"/>
      <c r="D124" s="536"/>
      <c r="E124" s="536"/>
      <c r="F124" s="536"/>
      <c r="G124" s="46"/>
    </row>
    <row r="125" spans="1:7" x14ac:dyDescent="0.2">
      <c r="A125" s="179" t="s">
        <v>475</v>
      </c>
      <c r="B125" s="369"/>
      <c r="C125" s="300" t="s">
        <v>507</v>
      </c>
      <c r="D125" s="300" t="s">
        <v>508</v>
      </c>
      <c r="E125" s="276"/>
      <c r="F125" s="276"/>
      <c r="G125" s="46"/>
    </row>
    <row r="126" spans="1:7" x14ac:dyDescent="0.2">
      <c r="A126" s="179"/>
      <c r="B126" s="370"/>
      <c r="C126" s="371" t="s">
        <v>1064</v>
      </c>
      <c r="D126" s="371"/>
      <c r="E126" s="367"/>
      <c r="F126" s="367"/>
      <c r="G126" s="46"/>
    </row>
    <row r="127" spans="1:7" x14ac:dyDescent="0.2">
      <c r="C127" s="268"/>
      <c r="D127" s="49"/>
      <c r="E127" s="32"/>
      <c r="F127" s="30"/>
      <c r="G127" s="46"/>
    </row>
    <row r="128" spans="1:7" ht="28.5" customHeight="1" x14ac:dyDescent="0.2">
      <c r="A128" s="2" t="s">
        <v>722</v>
      </c>
      <c r="B128" s="512" t="s">
        <v>726</v>
      </c>
      <c r="C128" s="513"/>
      <c r="D128" s="514"/>
      <c r="E128" s="321" t="s">
        <v>1070</v>
      </c>
      <c r="F128" s="298"/>
    </row>
    <row r="129" spans="1:6" ht="27" customHeight="1" x14ac:dyDescent="0.2">
      <c r="A129" s="2" t="s">
        <v>722</v>
      </c>
      <c r="B129" s="521" t="s">
        <v>725</v>
      </c>
      <c r="C129" s="528"/>
      <c r="D129" s="522"/>
      <c r="E129" s="321" t="s">
        <v>1070</v>
      </c>
      <c r="F129" s="298"/>
    </row>
    <row r="130" spans="1:6" ht="27" customHeight="1" x14ac:dyDescent="0.2">
      <c r="A130" s="2"/>
      <c r="B130" s="196"/>
      <c r="C130" s="196"/>
      <c r="D130" s="196"/>
      <c r="E130" s="322"/>
      <c r="F130" s="298"/>
    </row>
    <row r="131" spans="1:6" ht="13.5" customHeight="1" x14ac:dyDescent="0.2">
      <c r="A131" s="2" t="s">
        <v>724</v>
      </c>
      <c r="B131" s="495" t="s">
        <v>476</v>
      </c>
      <c r="C131" s="496"/>
      <c r="D131" s="496"/>
      <c r="E131" s="496"/>
      <c r="F131" s="497"/>
    </row>
    <row r="132" spans="1:6" ht="27" customHeight="1" x14ac:dyDescent="0.2">
      <c r="A132" s="2" t="s">
        <v>724</v>
      </c>
      <c r="B132" s="495" t="s">
        <v>1086</v>
      </c>
      <c r="C132" s="496"/>
      <c r="D132" s="496"/>
      <c r="E132" s="496"/>
      <c r="F132" s="497"/>
    </row>
    <row r="133" spans="1:6" x14ac:dyDescent="0.2">
      <c r="A133" s="2"/>
      <c r="B133" s="129"/>
      <c r="C133" s="129"/>
      <c r="D133" s="129"/>
      <c r="E133" s="54"/>
      <c r="F133" s="30"/>
    </row>
    <row r="134" spans="1:6" ht="15.75" customHeight="1" x14ac:dyDescent="0.2">
      <c r="A134" s="179" t="s">
        <v>738</v>
      </c>
      <c r="B134" s="537" t="s">
        <v>6</v>
      </c>
      <c r="C134" s="537"/>
      <c r="D134" s="537"/>
      <c r="E134" s="537"/>
      <c r="F134" s="537"/>
    </row>
    <row r="135" spans="1:6" ht="27.75" customHeight="1" x14ac:dyDescent="0.2">
      <c r="A135" s="179" t="s">
        <v>738</v>
      </c>
      <c r="B135" s="530" t="s">
        <v>7</v>
      </c>
      <c r="C135" s="531"/>
      <c r="D135" s="532"/>
      <c r="E135" s="366" t="s">
        <v>1071</v>
      </c>
      <c r="F135" s="367"/>
    </row>
    <row r="136" spans="1:6" ht="25.5" customHeight="1" x14ac:dyDescent="0.2">
      <c r="A136" s="179" t="s">
        <v>738</v>
      </c>
      <c r="B136" s="530" t="s">
        <v>645</v>
      </c>
      <c r="C136" s="531"/>
      <c r="D136" s="532"/>
      <c r="E136" s="366" t="s">
        <v>1071</v>
      </c>
      <c r="F136" s="367"/>
    </row>
    <row r="137" spans="1:6" ht="25.5" customHeight="1" x14ac:dyDescent="0.2">
      <c r="A137" s="179" t="s">
        <v>738</v>
      </c>
      <c r="B137" s="530" t="s">
        <v>723</v>
      </c>
      <c r="C137" s="531"/>
      <c r="D137" s="532"/>
      <c r="E137" s="366" t="s">
        <v>1071</v>
      </c>
      <c r="F137" s="188"/>
    </row>
    <row r="138" spans="1:6" x14ac:dyDescent="0.2">
      <c r="A138" s="179" t="s">
        <v>738</v>
      </c>
      <c r="B138" s="530" t="s">
        <v>8</v>
      </c>
      <c r="C138" s="531"/>
      <c r="D138" s="532"/>
      <c r="E138" s="301" t="s">
        <v>1064</v>
      </c>
      <c r="F138" s="188"/>
    </row>
    <row r="139" spans="1:6" x14ac:dyDescent="0.2">
      <c r="A139" s="179" t="s">
        <v>738</v>
      </c>
      <c r="B139" s="521" t="s">
        <v>9</v>
      </c>
      <c r="C139" s="528"/>
      <c r="D139" s="522"/>
      <c r="E139" s="321" t="s">
        <v>1065</v>
      </c>
      <c r="F139" s="298"/>
    </row>
    <row r="140" spans="1:6" x14ac:dyDescent="0.2">
      <c r="A140" s="179" t="s">
        <v>738</v>
      </c>
      <c r="B140" s="530" t="s">
        <v>10</v>
      </c>
      <c r="C140" s="531"/>
      <c r="D140" s="532"/>
      <c r="E140" s="301" t="s">
        <v>1064</v>
      </c>
      <c r="F140" s="188"/>
    </row>
    <row r="141" spans="1:6" x14ac:dyDescent="0.2">
      <c r="A141" s="179" t="s">
        <v>738</v>
      </c>
      <c r="B141" s="530" t="s">
        <v>11</v>
      </c>
      <c r="C141" s="531"/>
      <c r="D141" s="532"/>
      <c r="E141" s="368" t="s">
        <v>1065</v>
      </c>
      <c r="F141" s="188"/>
    </row>
    <row r="142" spans="1:6" x14ac:dyDescent="0.2">
      <c r="A142" s="2"/>
      <c r="B142" s="43"/>
      <c r="C142" s="43"/>
      <c r="D142" s="43"/>
      <c r="E142" s="54"/>
      <c r="F142" s="30"/>
    </row>
    <row r="143" spans="1:6" s="427" customFormat="1" x14ac:dyDescent="0.2">
      <c r="A143" s="426"/>
      <c r="B143" s="43"/>
      <c r="C143" s="43"/>
      <c r="D143" s="43"/>
      <c r="E143" s="54"/>
      <c r="F143" s="30"/>
    </row>
    <row r="144" spans="1:6" s="427" customFormat="1" x14ac:dyDescent="0.2">
      <c r="A144" s="426"/>
      <c r="B144" s="43"/>
      <c r="C144" s="43"/>
      <c r="D144" s="43"/>
      <c r="E144" s="54"/>
      <c r="F144" s="30"/>
    </row>
    <row r="145" spans="1:10" ht="15.75" x14ac:dyDescent="0.25">
      <c r="B145" s="23" t="s">
        <v>940</v>
      </c>
      <c r="C145" s="268"/>
      <c r="D145" s="37"/>
      <c r="F145" s="30"/>
    </row>
    <row r="146" spans="1:10" ht="39" customHeight="1" x14ac:dyDescent="0.2">
      <c r="B146" s="529" t="s">
        <v>1028</v>
      </c>
      <c r="C146" s="529"/>
      <c r="D146" s="529"/>
      <c r="E146" s="529"/>
      <c r="F146" s="529"/>
    </row>
    <row r="147" spans="1:10" ht="12.75" customHeight="1" x14ac:dyDescent="0.25">
      <c r="B147" s="23"/>
      <c r="C147" s="268"/>
      <c r="D147" s="37"/>
      <c r="F147" s="30"/>
    </row>
    <row r="148" spans="1:10" ht="90.75" customHeight="1" x14ac:dyDescent="0.2">
      <c r="A148" s="2" t="s">
        <v>631</v>
      </c>
      <c r="B148" s="533" t="s">
        <v>1054</v>
      </c>
      <c r="C148" s="533"/>
      <c r="D148" s="533"/>
      <c r="E148" s="533"/>
      <c r="F148" s="533"/>
      <c r="G148" s="199"/>
      <c r="H148" s="6"/>
      <c r="I148" s="6"/>
      <c r="J148" s="6"/>
    </row>
    <row r="149" spans="1:10" ht="10.5" customHeight="1" x14ac:dyDescent="0.2">
      <c r="A149" s="2"/>
      <c r="B149" s="56"/>
      <c r="C149" s="55"/>
      <c r="D149" s="55"/>
      <c r="E149" s="55"/>
      <c r="F149" s="55"/>
      <c r="G149" s="204"/>
    </row>
    <row r="150" spans="1:10" ht="12.75" customHeight="1" x14ac:dyDescent="0.2">
      <c r="A150" s="2" t="s">
        <v>631</v>
      </c>
      <c r="B150" s="323" t="s">
        <v>941</v>
      </c>
      <c r="C150" s="324">
        <v>0.69299999999999995</v>
      </c>
      <c r="D150" s="512" t="s">
        <v>942</v>
      </c>
      <c r="E150" s="514"/>
      <c r="F150" s="409">
        <v>2297</v>
      </c>
    </row>
    <row r="151" spans="1:10" ht="12.75" customHeight="1" x14ac:dyDescent="0.2">
      <c r="A151" s="2" t="s">
        <v>631</v>
      </c>
      <c r="B151" s="323" t="s">
        <v>943</v>
      </c>
      <c r="C151" s="324">
        <v>0.50600000000000001</v>
      </c>
      <c r="D151" s="512" t="s">
        <v>261</v>
      </c>
      <c r="E151" s="514"/>
      <c r="F151" s="409">
        <v>1677</v>
      </c>
    </row>
    <row r="152" spans="1:10" x14ac:dyDescent="0.2">
      <c r="A152" s="2"/>
      <c r="B152" s="325"/>
      <c r="C152" s="278"/>
      <c r="D152" s="278"/>
      <c r="E152" s="278"/>
      <c r="F152" s="278"/>
    </row>
    <row r="153" spans="1:10" ht="19.5" customHeight="1" x14ac:dyDescent="0.2">
      <c r="A153" s="2" t="s">
        <v>631</v>
      </c>
      <c r="B153" s="326"/>
      <c r="C153" s="327" t="s">
        <v>262</v>
      </c>
      <c r="D153" s="327" t="s">
        <v>263</v>
      </c>
      <c r="E153" s="188"/>
      <c r="F153" s="188"/>
    </row>
    <row r="154" spans="1:10" x14ac:dyDescent="0.2">
      <c r="A154" s="2" t="s">
        <v>631</v>
      </c>
      <c r="B154" s="165" t="s">
        <v>463</v>
      </c>
      <c r="C154" s="328">
        <v>650</v>
      </c>
      <c r="D154" s="328">
        <v>750</v>
      </c>
      <c r="E154" s="188"/>
      <c r="F154" s="188"/>
    </row>
    <row r="155" spans="1:10" x14ac:dyDescent="0.2">
      <c r="A155" s="2" t="s">
        <v>631</v>
      </c>
      <c r="B155" s="165" t="s">
        <v>421</v>
      </c>
      <c r="C155" s="328">
        <v>680</v>
      </c>
      <c r="D155" s="328">
        <v>780</v>
      </c>
      <c r="E155" s="188"/>
      <c r="F155" s="188"/>
    </row>
    <row r="156" spans="1:10" x14ac:dyDescent="0.2">
      <c r="A156" s="2"/>
      <c r="B156" s="165" t="s">
        <v>464</v>
      </c>
      <c r="C156" s="328"/>
      <c r="D156" s="328"/>
      <c r="E156" s="188"/>
      <c r="F156" s="188"/>
    </row>
    <row r="157" spans="1:10" x14ac:dyDescent="0.2">
      <c r="A157" s="2"/>
      <c r="B157" s="165" t="s">
        <v>465</v>
      </c>
      <c r="C157" s="328"/>
      <c r="D157" s="328"/>
      <c r="E157" s="188"/>
      <c r="F157" s="188"/>
    </row>
    <row r="158" spans="1:10" x14ac:dyDescent="0.2">
      <c r="A158" s="2" t="s">
        <v>631</v>
      </c>
      <c r="B158" s="165" t="s">
        <v>264</v>
      </c>
      <c r="C158" s="328">
        <v>31</v>
      </c>
      <c r="D158" s="328">
        <v>34</v>
      </c>
      <c r="E158" s="188"/>
      <c r="F158" s="188"/>
    </row>
    <row r="159" spans="1:10" x14ac:dyDescent="0.2">
      <c r="A159" s="2" t="s">
        <v>631</v>
      </c>
      <c r="B159" s="165" t="s">
        <v>266</v>
      </c>
      <c r="C159" s="328"/>
      <c r="D159" s="328"/>
      <c r="E159" s="188"/>
      <c r="F159" s="188"/>
    </row>
    <row r="160" spans="1:10" x14ac:dyDescent="0.2">
      <c r="A160" s="2" t="s">
        <v>631</v>
      </c>
      <c r="B160" s="165" t="s">
        <v>265</v>
      </c>
      <c r="C160" s="328"/>
      <c r="D160" s="328"/>
      <c r="E160" s="188"/>
      <c r="F160" s="188"/>
    </row>
    <row r="161" spans="1:6" x14ac:dyDescent="0.2">
      <c r="A161" s="2" t="s">
        <v>631</v>
      </c>
      <c r="B161" s="165" t="s">
        <v>466</v>
      </c>
      <c r="C161" s="328"/>
      <c r="D161" s="328"/>
      <c r="E161" s="188"/>
      <c r="F161" s="188"/>
    </row>
    <row r="162" spans="1:6" x14ac:dyDescent="0.2">
      <c r="B162" s="188"/>
      <c r="C162" s="329"/>
      <c r="D162" s="329"/>
      <c r="E162" s="188"/>
      <c r="F162" s="188"/>
    </row>
    <row r="163" spans="1:6" x14ac:dyDescent="0.2">
      <c r="A163" s="2" t="s">
        <v>631</v>
      </c>
      <c r="B163" s="525" t="s">
        <v>309</v>
      </c>
      <c r="C163" s="525"/>
      <c r="D163" s="525"/>
      <c r="E163" s="525"/>
      <c r="F163" s="525"/>
    </row>
    <row r="164" spans="1:6" ht="25.5" x14ac:dyDescent="0.2">
      <c r="A164" s="2" t="s">
        <v>631</v>
      </c>
      <c r="B164" s="326"/>
      <c r="C164" s="312" t="s">
        <v>463</v>
      </c>
      <c r="D164" s="327" t="s">
        <v>421</v>
      </c>
      <c r="E164" s="327" t="s">
        <v>464</v>
      </c>
      <c r="F164" s="188"/>
    </row>
    <row r="165" spans="1:6" x14ac:dyDescent="0.2">
      <c r="A165" s="2" t="s">
        <v>631</v>
      </c>
      <c r="B165" s="165" t="s">
        <v>267</v>
      </c>
      <c r="C165" s="359">
        <v>0.55200000000000005</v>
      </c>
      <c r="D165" s="359">
        <v>0.7</v>
      </c>
      <c r="E165" s="359"/>
      <c r="F165" s="188"/>
    </row>
    <row r="166" spans="1:6" x14ac:dyDescent="0.2">
      <c r="A166" s="2" t="s">
        <v>631</v>
      </c>
      <c r="B166" s="165" t="s">
        <v>268</v>
      </c>
      <c r="C166" s="359">
        <v>0.36699999999999999</v>
      </c>
      <c r="D166" s="359">
        <v>0.25</v>
      </c>
      <c r="E166" s="359"/>
      <c r="F166" s="188"/>
    </row>
    <row r="167" spans="1:6" x14ac:dyDescent="0.2">
      <c r="A167" s="2" t="s">
        <v>631</v>
      </c>
      <c r="B167" s="165" t="s">
        <v>424</v>
      </c>
      <c r="C167" s="359">
        <v>7.6999999999999999E-2</v>
      </c>
      <c r="D167" s="359">
        <v>4.7E-2</v>
      </c>
      <c r="E167" s="359"/>
      <c r="F167" s="188"/>
    </row>
    <row r="168" spans="1:6" x14ac:dyDescent="0.2">
      <c r="A168" s="2" t="s">
        <v>631</v>
      </c>
      <c r="B168" s="165" t="s">
        <v>425</v>
      </c>
      <c r="C168" s="359">
        <v>4.0000000000000001E-3</v>
      </c>
      <c r="D168" s="359">
        <v>3.0000000000000001E-3</v>
      </c>
      <c r="E168" s="359"/>
      <c r="F168" s="188"/>
    </row>
    <row r="169" spans="1:6" x14ac:dyDescent="0.2">
      <c r="A169" s="2" t="s">
        <v>631</v>
      </c>
      <c r="B169" s="165" t="s">
        <v>426</v>
      </c>
      <c r="C169" s="359">
        <v>0</v>
      </c>
      <c r="D169" s="359">
        <v>0</v>
      </c>
      <c r="E169" s="359"/>
      <c r="F169" s="188"/>
    </row>
    <row r="170" spans="1:6" x14ac:dyDescent="0.2">
      <c r="A170" s="2" t="s">
        <v>631</v>
      </c>
      <c r="B170" s="165" t="s">
        <v>427</v>
      </c>
      <c r="C170" s="359">
        <v>0</v>
      </c>
      <c r="D170" s="359">
        <v>0</v>
      </c>
      <c r="E170" s="359"/>
      <c r="F170" s="188"/>
    </row>
    <row r="171" spans="1:6" x14ac:dyDescent="0.2">
      <c r="B171" s="165" t="s">
        <v>699</v>
      </c>
      <c r="C171" s="359">
        <f>SUM(C165:C170)</f>
        <v>1</v>
      </c>
      <c r="D171" s="359">
        <f>SUM(D165:D170)</f>
        <v>1</v>
      </c>
      <c r="E171" s="359">
        <f>SUM(E165:E170)</f>
        <v>0</v>
      </c>
      <c r="F171" s="188"/>
    </row>
    <row r="172" spans="1:6" x14ac:dyDescent="0.2">
      <c r="A172" s="2" t="s">
        <v>631</v>
      </c>
      <c r="B172" s="326"/>
      <c r="C172" s="410" t="s">
        <v>264</v>
      </c>
      <c r="D172" s="410" t="s">
        <v>265</v>
      </c>
      <c r="E172" s="410" t="s">
        <v>266</v>
      </c>
      <c r="F172" s="188"/>
    </row>
    <row r="173" spans="1:6" x14ac:dyDescent="0.2">
      <c r="A173" s="2" t="s">
        <v>631</v>
      </c>
      <c r="B173" s="165" t="s">
        <v>428</v>
      </c>
      <c r="C173" s="411">
        <v>0.84899999999999998</v>
      </c>
      <c r="D173" s="359"/>
      <c r="E173" s="359"/>
      <c r="F173" s="188"/>
    </row>
    <row r="174" spans="1:6" x14ac:dyDescent="0.2">
      <c r="A174" s="2" t="s">
        <v>631</v>
      </c>
      <c r="B174" s="165" t="s">
        <v>429</v>
      </c>
      <c r="C174" s="411">
        <v>0.14299999999999999</v>
      </c>
      <c r="D174" s="359"/>
      <c r="E174" s="359"/>
      <c r="F174" s="188"/>
    </row>
    <row r="175" spans="1:6" x14ac:dyDescent="0.2">
      <c r="A175" s="2" t="s">
        <v>631</v>
      </c>
      <c r="B175" s="165" t="s">
        <v>430</v>
      </c>
      <c r="C175" s="411">
        <v>8.0000000000000002E-3</v>
      </c>
      <c r="D175" s="359"/>
      <c r="E175" s="359"/>
      <c r="F175" s="188"/>
    </row>
    <row r="176" spans="1:6" x14ac:dyDescent="0.2">
      <c r="A176" s="2" t="s">
        <v>631</v>
      </c>
      <c r="B176" s="330" t="s">
        <v>431</v>
      </c>
      <c r="C176" s="411">
        <v>0</v>
      </c>
      <c r="D176" s="359"/>
      <c r="E176" s="359"/>
      <c r="F176" s="188"/>
    </row>
    <row r="177" spans="1:6" x14ac:dyDescent="0.2">
      <c r="A177" s="2" t="s">
        <v>631</v>
      </c>
      <c r="B177" s="330" t="s">
        <v>432</v>
      </c>
      <c r="C177" s="411">
        <v>0</v>
      </c>
      <c r="D177" s="359"/>
      <c r="E177" s="359"/>
      <c r="F177" s="188"/>
    </row>
    <row r="178" spans="1:6" x14ac:dyDescent="0.2">
      <c r="A178" s="2" t="s">
        <v>631</v>
      </c>
      <c r="B178" s="165" t="s">
        <v>433</v>
      </c>
      <c r="C178" s="411">
        <v>0</v>
      </c>
      <c r="D178" s="359"/>
      <c r="E178" s="359"/>
      <c r="F178" s="188"/>
    </row>
    <row r="179" spans="1:6" x14ac:dyDescent="0.2">
      <c r="B179" s="165" t="s">
        <v>699</v>
      </c>
      <c r="C179" s="359">
        <f>SUM(C173:C178)</f>
        <v>1</v>
      </c>
      <c r="D179" s="359">
        <f>SUM(D173:D178)</f>
        <v>0</v>
      </c>
      <c r="E179" s="359">
        <f>SUM(E173:E178)</f>
        <v>0</v>
      </c>
      <c r="F179" s="188"/>
    </row>
    <row r="180" spans="1:6" ht="46.5" customHeight="1" x14ac:dyDescent="0.2">
      <c r="A180" s="2" t="s">
        <v>632</v>
      </c>
      <c r="B180" s="526" t="s">
        <v>131</v>
      </c>
      <c r="C180" s="526"/>
      <c r="D180" s="526"/>
      <c r="E180" s="526"/>
      <c r="F180" s="526"/>
    </row>
    <row r="181" spans="1:6" x14ac:dyDescent="0.2">
      <c r="A181" s="2" t="s">
        <v>632</v>
      </c>
      <c r="B181" s="506" t="s">
        <v>434</v>
      </c>
      <c r="C181" s="527"/>
      <c r="D181" s="507"/>
      <c r="E181" s="332">
        <v>0.89900000000000002</v>
      </c>
      <c r="F181" s="333"/>
    </row>
    <row r="182" spans="1:6" ht="12.75" customHeight="1" x14ac:dyDescent="0.2">
      <c r="A182" s="2" t="s">
        <v>632</v>
      </c>
      <c r="B182" s="521" t="s">
        <v>435</v>
      </c>
      <c r="C182" s="528"/>
      <c r="D182" s="522"/>
      <c r="E182" s="332">
        <v>0.98399999999999999</v>
      </c>
      <c r="F182" s="333"/>
    </row>
    <row r="183" spans="1:6" ht="12.75" customHeight="1" x14ac:dyDescent="0.2">
      <c r="A183" s="2" t="s">
        <v>632</v>
      </c>
      <c r="B183" s="521" t="s">
        <v>436</v>
      </c>
      <c r="C183" s="528"/>
      <c r="D183" s="522"/>
      <c r="E183" s="332">
        <v>0.997</v>
      </c>
      <c r="F183" s="380" t="s">
        <v>509</v>
      </c>
    </row>
    <row r="184" spans="1:6" ht="12.75" customHeight="1" x14ac:dyDescent="0.2">
      <c r="A184" s="2" t="s">
        <v>632</v>
      </c>
      <c r="B184" s="521" t="s">
        <v>289</v>
      </c>
      <c r="C184" s="528"/>
      <c r="D184" s="522"/>
      <c r="E184" s="332">
        <v>3.0000000000000001E-3</v>
      </c>
      <c r="F184" s="380" t="s">
        <v>510</v>
      </c>
    </row>
    <row r="185" spans="1:6" ht="12.75" customHeight="1" x14ac:dyDescent="0.2">
      <c r="A185" s="2" t="s">
        <v>632</v>
      </c>
      <c r="B185" s="521" t="s">
        <v>290</v>
      </c>
      <c r="C185" s="528"/>
      <c r="D185" s="522"/>
      <c r="E185" s="332">
        <v>2E-3</v>
      </c>
      <c r="F185" s="333"/>
    </row>
    <row r="186" spans="1:6" ht="26.25" customHeight="1" x14ac:dyDescent="0.2">
      <c r="A186" s="2" t="s">
        <v>632</v>
      </c>
      <c r="B186" s="521" t="s">
        <v>707</v>
      </c>
      <c r="C186" s="528"/>
      <c r="D186" s="528"/>
      <c r="E186" s="522"/>
      <c r="F186" s="334">
        <v>0.26</v>
      </c>
    </row>
    <row r="187" spans="1:6" ht="25.5" customHeight="1" x14ac:dyDescent="0.2">
      <c r="F187" s="30"/>
    </row>
    <row r="188" spans="1:6" ht="38.25" customHeight="1" x14ac:dyDescent="0.2">
      <c r="A188" s="2" t="s">
        <v>633</v>
      </c>
      <c r="B188" s="529" t="s">
        <v>753</v>
      </c>
      <c r="C188" s="529"/>
      <c r="D188" s="529"/>
      <c r="E188" s="529"/>
      <c r="F188" s="529"/>
    </row>
    <row r="189" spans="1:6" ht="12.75" customHeight="1" x14ac:dyDescent="0.2">
      <c r="A189" s="2" t="s">
        <v>633</v>
      </c>
      <c r="B189" s="521" t="s">
        <v>12</v>
      </c>
      <c r="C189" s="522"/>
      <c r="D189" s="269"/>
      <c r="E189" s="188"/>
      <c r="F189" s="268"/>
    </row>
    <row r="190" spans="1:6" ht="12.75" customHeight="1" x14ac:dyDescent="0.2">
      <c r="A190" s="2" t="s">
        <v>633</v>
      </c>
      <c r="B190" s="521" t="s">
        <v>13</v>
      </c>
      <c r="C190" s="522"/>
      <c r="D190" s="269"/>
      <c r="E190" s="188"/>
      <c r="F190" s="275"/>
    </row>
    <row r="191" spans="1:6" ht="12.75" customHeight="1" x14ac:dyDescent="0.2">
      <c r="A191" s="2" t="s">
        <v>633</v>
      </c>
      <c r="B191" s="521" t="s">
        <v>14</v>
      </c>
      <c r="C191" s="522"/>
      <c r="D191" s="269"/>
      <c r="E191" s="188"/>
      <c r="F191" s="268"/>
    </row>
    <row r="192" spans="1:6" ht="12.75" customHeight="1" x14ac:dyDescent="0.2">
      <c r="A192" s="2" t="s">
        <v>633</v>
      </c>
      <c r="B192" s="521" t="s">
        <v>15</v>
      </c>
      <c r="C192" s="522"/>
      <c r="D192" s="269"/>
      <c r="E192" s="188"/>
      <c r="F192" s="268"/>
    </row>
    <row r="193" spans="1:7" ht="12.75" customHeight="1" x14ac:dyDescent="0.2">
      <c r="A193" s="2" t="s">
        <v>633</v>
      </c>
      <c r="B193" s="521" t="s">
        <v>16</v>
      </c>
      <c r="C193" s="522"/>
      <c r="D193" s="269"/>
      <c r="E193" s="188"/>
      <c r="F193" s="268"/>
    </row>
    <row r="194" spans="1:7" ht="12.75" customHeight="1" x14ac:dyDescent="0.2">
      <c r="A194" s="2" t="s">
        <v>633</v>
      </c>
      <c r="B194" s="521" t="s">
        <v>17</v>
      </c>
      <c r="C194" s="522"/>
      <c r="D194" s="269"/>
      <c r="E194" s="188"/>
      <c r="F194" s="268"/>
    </row>
    <row r="195" spans="1:7" ht="12.75" customHeight="1" x14ac:dyDescent="0.2">
      <c r="A195" s="2" t="s">
        <v>633</v>
      </c>
      <c r="B195" s="521" t="s">
        <v>291</v>
      </c>
      <c r="C195" s="522"/>
      <c r="D195" s="269"/>
      <c r="E195" s="188"/>
      <c r="F195" s="268"/>
    </row>
    <row r="196" spans="1:7" ht="12.75" customHeight="1" x14ac:dyDescent="0.2">
      <c r="A196" s="2" t="s">
        <v>633</v>
      </c>
      <c r="B196" s="521" t="s">
        <v>292</v>
      </c>
      <c r="C196" s="522"/>
      <c r="D196" s="269"/>
      <c r="E196" s="188"/>
      <c r="F196" s="268"/>
    </row>
    <row r="197" spans="1:7" x14ac:dyDescent="0.2">
      <c r="B197" s="523" t="s">
        <v>699</v>
      </c>
      <c r="C197" s="524"/>
      <c r="D197" s="412">
        <f>SUM(D189:D196)</f>
        <v>0</v>
      </c>
      <c r="E197" s="188"/>
      <c r="F197" s="32"/>
    </row>
    <row r="198" spans="1:7" s="32" customFormat="1" x14ac:dyDescent="0.2">
      <c r="A198" s="129"/>
      <c r="B198" s="270"/>
      <c r="C198" s="270"/>
      <c r="D198" s="270"/>
      <c r="E198" s="271"/>
    </row>
    <row r="199" spans="1:7" s="32" customFormat="1" ht="31.5" customHeight="1" x14ac:dyDescent="0.2">
      <c r="A199" s="2" t="s">
        <v>634</v>
      </c>
      <c r="B199" s="495" t="s">
        <v>754</v>
      </c>
      <c r="C199" s="496"/>
      <c r="D199" s="497"/>
      <c r="E199" s="272"/>
      <c r="F199" s="57"/>
    </row>
    <row r="200" spans="1:7" s="32" customFormat="1" ht="27" customHeight="1" x14ac:dyDescent="0.2">
      <c r="A200" s="2" t="s">
        <v>634</v>
      </c>
      <c r="B200" s="512" t="s">
        <v>800</v>
      </c>
      <c r="C200" s="513"/>
      <c r="D200" s="514"/>
      <c r="E200" s="269"/>
      <c r="F200" s="268"/>
    </row>
    <row r="201" spans="1:7" ht="24.75" customHeight="1" x14ac:dyDescent="0.2">
      <c r="F201" s="32"/>
    </row>
    <row r="202" spans="1:7" ht="15.75" x14ac:dyDescent="0.25">
      <c r="B202" s="23" t="s">
        <v>293</v>
      </c>
      <c r="F202" s="32"/>
    </row>
    <row r="203" spans="1:7" x14ac:dyDescent="0.2">
      <c r="A203" s="2" t="s">
        <v>635</v>
      </c>
      <c r="B203" s="3" t="s">
        <v>294</v>
      </c>
      <c r="F203" s="32"/>
    </row>
    <row r="204" spans="1:7" x14ac:dyDescent="0.2">
      <c r="A204" s="2" t="s">
        <v>635</v>
      </c>
      <c r="B204" s="52"/>
      <c r="C204" s="372" t="s">
        <v>507</v>
      </c>
      <c r="D204" s="372" t="s">
        <v>508</v>
      </c>
      <c r="E204" s="14"/>
      <c r="F204" s="14"/>
    </row>
    <row r="205" spans="1:7" ht="25.5" x14ac:dyDescent="0.2">
      <c r="A205" s="2" t="s">
        <v>635</v>
      </c>
      <c r="B205" s="279" t="s">
        <v>295</v>
      </c>
      <c r="C205" s="301" t="s">
        <v>1064</v>
      </c>
      <c r="D205" s="301"/>
      <c r="F205" s="30"/>
      <c r="G205" s="46"/>
    </row>
    <row r="206" spans="1:7" x14ac:dyDescent="0.2">
      <c r="A206" s="2" t="s">
        <v>635</v>
      </c>
      <c r="B206" s="165" t="s">
        <v>296</v>
      </c>
      <c r="C206" s="413">
        <v>80</v>
      </c>
      <c r="D206" s="165"/>
      <c r="F206" s="273"/>
    </row>
    <row r="207" spans="1:7" x14ac:dyDescent="0.2">
      <c r="A207" s="2" t="s">
        <v>635</v>
      </c>
      <c r="B207" s="52"/>
      <c r="C207" s="372" t="s">
        <v>507</v>
      </c>
      <c r="D207" s="372" t="s">
        <v>508</v>
      </c>
      <c r="E207" s="14"/>
      <c r="F207" s="14"/>
    </row>
    <row r="208" spans="1:7" ht="25.5" x14ac:dyDescent="0.2">
      <c r="A208" s="2" t="s">
        <v>635</v>
      </c>
      <c r="B208" s="197" t="s">
        <v>297</v>
      </c>
      <c r="C208" s="301" t="s">
        <v>1064</v>
      </c>
      <c r="D208" s="301"/>
      <c r="F208" s="30"/>
      <c r="G208" s="46"/>
    </row>
    <row r="209" spans="1:7" x14ac:dyDescent="0.2">
      <c r="A209" s="2"/>
      <c r="B209" s="43"/>
      <c r="C209" s="82"/>
      <c r="D209" s="82"/>
      <c r="F209" s="30"/>
    </row>
    <row r="210" spans="1:7" ht="30" customHeight="1" x14ac:dyDescent="0.2">
      <c r="A210" s="2" t="s">
        <v>635</v>
      </c>
      <c r="B210" s="515" t="s">
        <v>18</v>
      </c>
      <c r="C210" s="515"/>
      <c r="D210" s="515"/>
      <c r="F210" s="30"/>
    </row>
    <row r="211" spans="1:7" ht="27" customHeight="1" x14ac:dyDescent="0.2">
      <c r="A211" s="2" t="s">
        <v>635</v>
      </c>
      <c r="B211" s="196" t="s">
        <v>19</v>
      </c>
      <c r="C211" s="312" t="s">
        <v>1064</v>
      </c>
      <c r="D211" s="82"/>
      <c r="F211" s="30"/>
    </row>
    <row r="212" spans="1:7" x14ac:dyDescent="0.2">
      <c r="A212" s="2" t="s">
        <v>635</v>
      </c>
      <c r="B212" s="196" t="s">
        <v>20</v>
      </c>
      <c r="C212" s="312"/>
      <c r="D212" s="82"/>
      <c r="F212" s="30"/>
    </row>
    <row r="213" spans="1:7" x14ac:dyDescent="0.2">
      <c r="A213" s="2" t="s">
        <v>635</v>
      </c>
      <c r="B213" s="196" t="s">
        <v>21</v>
      </c>
      <c r="C213" s="312"/>
      <c r="D213" s="82"/>
      <c r="F213" s="30"/>
    </row>
    <row r="214" spans="1:7" x14ac:dyDescent="0.2">
      <c r="B214" s="43"/>
      <c r="C214" s="335"/>
      <c r="D214" s="82"/>
      <c r="F214" s="30"/>
    </row>
    <row r="215" spans="1:7" x14ac:dyDescent="0.2">
      <c r="A215" s="2" t="s">
        <v>635</v>
      </c>
      <c r="B215" s="52"/>
      <c r="C215" s="372" t="s">
        <v>507</v>
      </c>
      <c r="D215" s="372" t="s">
        <v>508</v>
      </c>
      <c r="F215" s="30"/>
    </row>
    <row r="216" spans="1:7" ht="38.25" x14ac:dyDescent="0.2">
      <c r="A216" s="2" t="s">
        <v>635</v>
      </c>
      <c r="B216" s="197" t="s">
        <v>22</v>
      </c>
      <c r="C216" s="301" t="s">
        <v>1064</v>
      </c>
      <c r="D216" s="300"/>
      <c r="F216" s="30"/>
    </row>
    <row r="217" spans="1:7" x14ac:dyDescent="0.2">
      <c r="F217" s="32"/>
    </row>
    <row r="218" spans="1:7" x14ac:dyDescent="0.2">
      <c r="A218" s="2" t="s">
        <v>636</v>
      </c>
      <c r="B218" s="3" t="s">
        <v>298</v>
      </c>
      <c r="F218" s="32"/>
    </row>
    <row r="219" spans="1:7" x14ac:dyDescent="0.2">
      <c r="A219" s="2" t="s">
        <v>636</v>
      </c>
      <c r="B219" s="52"/>
      <c r="C219" s="372" t="s">
        <v>507</v>
      </c>
      <c r="D219" s="372" t="s">
        <v>508</v>
      </c>
      <c r="E219" s="14"/>
      <c r="F219" s="14"/>
    </row>
    <row r="220" spans="1:7" ht="25.5" x14ac:dyDescent="0.2">
      <c r="A220" s="2" t="s">
        <v>636</v>
      </c>
      <c r="B220" s="279" t="s">
        <v>299</v>
      </c>
      <c r="C220" s="327" t="s">
        <v>1064</v>
      </c>
      <c r="D220" s="165"/>
      <c r="F220" s="30"/>
      <c r="G220" s="46"/>
    </row>
    <row r="221" spans="1:7" x14ac:dyDescent="0.2">
      <c r="A221" s="2" t="s">
        <v>636</v>
      </c>
      <c r="B221" s="213" t="s">
        <v>801</v>
      </c>
      <c r="C221" s="395">
        <v>42371</v>
      </c>
      <c r="D221" s="188"/>
      <c r="F221" s="32"/>
    </row>
    <row r="222" spans="1:7" x14ac:dyDescent="0.2">
      <c r="A222" s="2" t="s">
        <v>636</v>
      </c>
      <c r="B222" s="213" t="s">
        <v>802</v>
      </c>
      <c r="C222" s="336"/>
      <c r="D222" s="188"/>
      <c r="F222" s="32"/>
    </row>
    <row r="223" spans="1:7" x14ac:dyDescent="0.2">
      <c r="B223" s="47"/>
      <c r="F223" s="32"/>
    </row>
    <row r="224" spans="1:7" x14ac:dyDescent="0.2">
      <c r="A224" s="2" t="s">
        <v>637</v>
      </c>
      <c r="B224" s="508"/>
      <c r="C224" s="509"/>
      <c r="D224" s="510"/>
      <c r="E224" s="372" t="s">
        <v>507</v>
      </c>
      <c r="F224" s="372" t="s">
        <v>508</v>
      </c>
    </row>
    <row r="225" spans="1:7" ht="26.25" customHeight="1" x14ac:dyDescent="0.2">
      <c r="A225" s="2" t="s">
        <v>637</v>
      </c>
      <c r="B225" s="516" t="s">
        <v>23</v>
      </c>
      <c r="C225" s="517"/>
      <c r="D225" s="518"/>
      <c r="E225" s="301" t="s">
        <v>1064</v>
      </c>
      <c r="F225" s="300"/>
      <c r="G225" s="46"/>
    </row>
    <row r="226" spans="1:7" ht="28.5" customHeight="1" x14ac:dyDescent="0.2">
      <c r="F226" s="32"/>
    </row>
    <row r="227" spans="1:7" x14ac:dyDescent="0.2">
      <c r="A227" s="2" t="s">
        <v>638</v>
      </c>
      <c r="B227" s="48" t="s">
        <v>803</v>
      </c>
      <c r="F227" s="32"/>
    </row>
    <row r="228" spans="1:7" ht="25.5" x14ac:dyDescent="0.2">
      <c r="A228" s="2" t="s">
        <v>638</v>
      </c>
      <c r="B228" s="279" t="s">
        <v>804</v>
      </c>
      <c r="C228" s="165"/>
      <c r="D228" s="42"/>
      <c r="E228" s="32"/>
      <c r="F228" s="32"/>
    </row>
    <row r="229" spans="1:7" x14ac:dyDescent="0.2">
      <c r="A229" s="2" t="s">
        <v>638</v>
      </c>
      <c r="B229" s="213" t="s">
        <v>805</v>
      </c>
      <c r="C229" s="337" t="s">
        <v>1072</v>
      </c>
      <c r="D229" s="42"/>
      <c r="E229" s="32"/>
      <c r="F229" s="32"/>
    </row>
    <row r="230" spans="1:7" x14ac:dyDescent="0.2">
      <c r="A230" s="2" t="s">
        <v>638</v>
      </c>
      <c r="B230" s="338" t="s">
        <v>806</v>
      </c>
      <c r="C230" s="339"/>
      <c r="D230" s="42"/>
      <c r="E230" s="32"/>
      <c r="F230" s="32"/>
    </row>
    <row r="231" spans="1:7" x14ac:dyDescent="0.2">
      <c r="A231" s="2"/>
      <c r="B231" s="340"/>
      <c r="C231" s="341"/>
      <c r="D231" s="42"/>
      <c r="E231" s="32"/>
      <c r="F231" s="32"/>
    </row>
    <row r="232" spans="1:7" x14ac:dyDescent="0.2">
      <c r="B232" s="342"/>
      <c r="C232" s="342"/>
      <c r="D232" s="32"/>
      <c r="E232" s="32"/>
      <c r="F232" s="32"/>
    </row>
    <row r="233" spans="1:7" x14ac:dyDescent="0.2">
      <c r="A233" s="2" t="s">
        <v>639</v>
      </c>
      <c r="B233" s="209" t="s">
        <v>708</v>
      </c>
      <c r="C233" s="188"/>
      <c r="F233" s="32"/>
    </row>
    <row r="234" spans="1:7" x14ac:dyDescent="0.2">
      <c r="A234" s="2" t="s">
        <v>639</v>
      </c>
      <c r="B234" s="277" t="s">
        <v>347</v>
      </c>
      <c r="C234" s="336"/>
      <c r="F234" s="32"/>
    </row>
    <row r="235" spans="1:7" x14ac:dyDescent="0.2">
      <c r="A235" s="2" t="s">
        <v>639</v>
      </c>
      <c r="B235" s="277" t="s">
        <v>348</v>
      </c>
      <c r="C235" s="343"/>
      <c r="F235" s="32"/>
    </row>
    <row r="236" spans="1:7" ht="25.5" x14ac:dyDescent="0.2">
      <c r="A236" s="2" t="s">
        <v>639</v>
      </c>
      <c r="B236" s="277" t="s">
        <v>349</v>
      </c>
      <c r="C236" s="344">
        <v>2</v>
      </c>
      <c r="F236" s="32"/>
    </row>
    <row r="237" spans="1:7" x14ac:dyDescent="0.2">
      <c r="A237" s="2" t="s">
        <v>639</v>
      </c>
      <c r="B237" s="338" t="s">
        <v>806</v>
      </c>
      <c r="C237" s="339"/>
      <c r="F237" s="32"/>
    </row>
    <row r="238" spans="1:7" x14ac:dyDescent="0.2">
      <c r="A238" s="2"/>
      <c r="B238" s="345"/>
      <c r="C238" s="346"/>
      <c r="F238" s="32"/>
    </row>
    <row r="239" spans="1:7" x14ac:dyDescent="0.2">
      <c r="A239" s="2" t="s">
        <v>639</v>
      </c>
      <c r="B239" s="519" t="s">
        <v>470</v>
      </c>
      <c r="C239" s="520"/>
      <c r="D239" s="81"/>
      <c r="F239" s="32"/>
    </row>
    <row r="240" spans="1:7" x14ac:dyDescent="0.2">
      <c r="A240" s="2" t="s">
        <v>639</v>
      </c>
      <c r="B240" s="519" t="s">
        <v>24</v>
      </c>
      <c r="C240" s="520"/>
      <c r="D240" s="287" t="s">
        <v>1073</v>
      </c>
      <c r="F240" s="32"/>
    </row>
    <row r="241" spans="1:6" x14ac:dyDescent="0.2">
      <c r="A241" s="2" t="s">
        <v>639</v>
      </c>
      <c r="B241" s="519" t="s">
        <v>25</v>
      </c>
      <c r="C241" s="520"/>
      <c r="D241" s="188"/>
      <c r="F241" s="32"/>
    </row>
    <row r="242" spans="1:6" x14ac:dyDescent="0.2">
      <c r="A242" s="2" t="s">
        <v>639</v>
      </c>
      <c r="B242" s="345" t="s">
        <v>26</v>
      </c>
      <c r="C242" s="347"/>
      <c r="D242" s="188"/>
      <c r="F242" s="32"/>
    </row>
    <row r="243" spans="1:6" x14ac:dyDescent="0.2">
      <c r="A243" s="2" t="s">
        <v>639</v>
      </c>
      <c r="B243" s="345" t="s">
        <v>27</v>
      </c>
      <c r="C243" s="347"/>
      <c r="D243" s="188"/>
      <c r="F243" s="32"/>
    </row>
    <row r="244" spans="1:6" x14ac:dyDescent="0.2">
      <c r="A244" s="2" t="s">
        <v>639</v>
      </c>
      <c r="B244" s="340" t="s">
        <v>28</v>
      </c>
      <c r="C244" s="347"/>
      <c r="D244" s="342"/>
      <c r="E244" s="32"/>
      <c r="F244" s="32"/>
    </row>
    <row r="245" spans="1:6" x14ac:dyDescent="0.2">
      <c r="F245" s="32"/>
    </row>
    <row r="246" spans="1:6" x14ac:dyDescent="0.2">
      <c r="A246" s="2" t="s">
        <v>640</v>
      </c>
      <c r="B246" s="3" t="s">
        <v>300</v>
      </c>
      <c r="F246" s="32"/>
    </row>
    <row r="247" spans="1:6" x14ac:dyDescent="0.2">
      <c r="A247" s="2" t="s">
        <v>640</v>
      </c>
      <c r="B247" s="508"/>
      <c r="C247" s="509"/>
      <c r="D247" s="510"/>
      <c r="E247" s="372" t="s">
        <v>507</v>
      </c>
      <c r="F247" s="372" t="s">
        <v>508</v>
      </c>
    </row>
    <row r="248" spans="1:6" ht="29.25" customHeight="1" x14ac:dyDescent="0.2">
      <c r="A248" s="2" t="s">
        <v>640</v>
      </c>
      <c r="B248" s="495" t="s">
        <v>301</v>
      </c>
      <c r="C248" s="496"/>
      <c r="D248" s="497"/>
      <c r="E248" s="301" t="s">
        <v>1064</v>
      </c>
      <c r="F248" s="300"/>
    </row>
    <row r="249" spans="1:6" x14ac:dyDescent="0.2">
      <c r="A249" s="2" t="s">
        <v>640</v>
      </c>
      <c r="B249" s="506" t="s">
        <v>302</v>
      </c>
      <c r="C249" s="507"/>
      <c r="D249" s="331"/>
      <c r="E249" s="188"/>
      <c r="F249" s="298"/>
    </row>
    <row r="250" spans="1:6" x14ac:dyDescent="0.2">
      <c r="F250" s="32"/>
    </row>
    <row r="251" spans="1:6" x14ac:dyDescent="0.2">
      <c r="A251" s="2" t="s">
        <v>641</v>
      </c>
      <c r="B251" s="3" t="s">
        <v>303</v>
      </c>
      <c r="F251" s="32"/>
    </row>
    <row r="252" spans="1:6" x14ac:dyDescent="0.2">
      <c r="A252" s="2" t="s">
        <v>641</v>
      </c>
      <c r="B252" s="508"/>
      <c r="C252" s="509"/>
      <c r="D252" s="510"/>
      <c r="E252" s="372" t="s">
        <v>507</v>
      </c>
      <c r="F252" s="372" t="s">
        <v>508</v>
      </c>
    </row>
    <row r="253" spans="1:6" ht="40.5" customHeight="1" x14ac:dyDescent="0.2">
      <c r="A253" s="2" t="s">
        <v>641</v>
      </c>
      <c r="B253" s="495" t="s">
        <v>844</v>
      </c>
      <c r="C253" s="496"/>
      <c r="D253" s="497"/>
      <c r="E253" s="300"/>
      <c r="F253" s="301" t="s">
        <v>1064</v>
      </c>
    </row>
    <row r="254" spans="1:6" ht="13.5" customHeight="1" x14ac:dyDescent="0.2">
      <c r="F254" s="32"/>
    </row>
    <row r="255" spans="1:6" x14ac:dyDescent="0.2">
      <c r="A255" s="2" t="s">
        <v>642</v>
      </c>
      <c r="B255" s="209" t="s">
        <v>709</v>
      </c>
      <c r="C255" s="511" t="s">
        <v>467</v>
      </c>
      <c r="D255" s="511"/>
      <c r="E255" s="198" t="s">
        <v>608</v>
      </c>
      <c r="F255" s="32"/>
    </row>
    <row r="256" spans="1:6" ht="9" customHeight="1" x14ac:dyDescent="0.2">
      <c r="F256" s="32"/>
    </row>
    <row r="257" spans="1:6" ht="15.75" x14ac:dyDescent="0.25">
      <c r="B257" s="23" t="s">
        <v>304</v>
      </c>
      <c r="F257" s="32"/>
    </row>
    <row r="258" spans="1:6" x14ac:dyDescent="0.2">
      <c r="A258" s="2" t="s">
        <v>643</v>
      </c>
      <c r="B258" s="3" t="s">
        <v>511</v>
      </c>
      <c r="F258" s="32"/>
    </row>
    <row r="259" spans="1:6" x14ac:dyDescent="0.2">
      <c r="A259" s="2" t="s">
        <v>643</v>
      </c>
      <c r="B259" s="508"/>
      <c r="C259" s="509"/>
      <c r="D259" s="510"/>
      <c r="E259" s="372" t="s">
        <v>507</v>
      </c>
      <c r="F259" s="372" t="s">
        <v>508</v>
      </c>
    </row>
    <row r="260" spans="1:6" ht="63" customHeight="1" x14ac:dyDescent="0.2">
      <c r="A260" s="2" t="s">
        <v>643</v>
      </c>
      <c r="B260" s="495" t="s">
        <v>512</v>
      </c>
      <c r="C260" s="496"/>
      <c r="D260" s="497"/>
      <c r="E260" s="301" t="s">
        <v>1064</v>
      </c>
      <c r="F260" s="300"/>
    </row>
    <row r="261" spans="1:6" ht="12.75" customHeight="1" x14ac:dyDescent="0.2">
      <c r="A261" s="2" t="s">
        <v>643</v>
      </c>
      <c r="B261" s="496" t="s">
        <v>513</v>
      </c>
      <c r="C261" s="496"/>
      <c r="D261" s="496"/>
      <c r="E261" s="335"/>
      <c r="F261" s="335"/>
    </row>
    <row r="262" spans="1:6" ht="12.75" customHeight="1" x14ac:dyDescent="0.2">
      <c r="A262" s="2" t="s">
        <v>643</v>
      </c>
      <c r="B262" s="495" t="s">
        <v>514</v>
      </c>
      <c r="C262" s="496"/>
      <c r="D262" s="497"/>
      <c r="E262" s="336">
        <v>42675</v>
      </c>
      <c r="F262" s="335"/>
    </row>
    <row r="263" spans="1:6" ht="12.75" customHeight="1" x14ac:dyDescent="0.2">
      <c r="A263" s="2" t="s">
        <v>643</v>
      </c>
      <c r="B263" s="495" t="s">
        <v>515</v>
      </c>
      <c r="C263" s="496"/>
      <c r="D263" s="497"/>
      <c r="E263" s="348" t="s">
        <v>1074</v>
      </c>
      <c r="F263" s="335"/>
    </row>
    <row r="264" spans="1:6" ht="12.75" customHeight="1" x14ac:dyDescent="0.2">
      <c r="A264" s="2" t="s">
        <v>643</v>
      </c>
      <c r="B264" s="495" t="s">
        <v>516</v>
      </c>
      <c r="C264" s="496"/>
      <c r="D264" s="497"/>
      <c r="E264" s="336"/>
      <c r="F264" s="335"/>
    </row>
    <row r="265" spans="1:6" ht="12.75" customHeight="1" x14ac:dyDescent="0.2">
      <c r="A265" s="2" t="s">
        <v>643</v>
      </c>
      <c r="B265" s="495" t="s">
        <v>517</v>
      </c>
      <c r="C265" s="496"/>
      <c r="D265" s="497"/>
      <c r="E265" s="336"/>
      <c r="F265" s="335"/>
    </row>
    <row r="266" spans="1:6" x14ac:dyDescent="0.2">
      <c r="A266" s="2"/>
      <c r="B266" s="236"/>
      <c r="C266" s="236"/>
      <c r="D266" s="236"/>
      <c r="E266" s="244"/>
      <c r="F266" s="82"/>
    </row>
    <row r="267" spans="1:6" ht="12.75" customHeight="1" x14ac:dyDescent="0.2">
      <c r="A267" s="2" t="s">
        <v>643</v>
      </c>
      <c r="B267" s="499" t="s">
        <v>1029</v>
      </c>
      <c r="C267" s="499"/>
      <c r="D267" s="499"/>
      <c r="E267" s="82"/>
      <c r="F267" s="82"/>
    </row>
    <row r="268" spans="1:6" ht="12.75" customHeight="1" x14ac:dyDescent="0.2">
      <c r="A268" s="2" t="s">
        <v>643</v>
      </c>
      <c r="B268" s="500" t="s">
        <v>518</v>
      </c>
      <c r="C268" s="501"/>
      <c r="D268" s="502"/>
      <c r="E268" s="414">
        <v>4882</v>
      </c>
      <c r="F268" s="335"/>
    </row>
    <row r="269" spans="1:6" ht="12.75" customHeight="1" x14ac:dyDescent="0.2">
      <c r="A269" s="2" t="s">
        <v>643</v>
      </c>
      <c r="B269" s="495" t="s">
        <v>519</v>
      </c>
      <c r="C269" s="496"/>
      <c r="D269" s="497"/>
      <c r="E269" s="415">
        <v>1340</v>
      </c>
      <c r="F269" s="335"/>
    </row>
    <row r="270" spans="1:6" ht="12.75" customHeight="1" x14ac:dyDescent="0.2">
      <c r="A270" s="2" t="s">
        <v>643</v>
      </c>
      <c r="B270" s="503" t="s">
        <v>520</v>
      </c>
      <c r="C270" s="504"/>
      <c r="D270" s="504"/>
      <c r="E270" s="504"/>
      <c r="F270" s="505"/>
    </row>
    <row r="271" spans="1:6" ht="9" customHeight="1" x14ac:dyDescent="0.2">
      <c r="A271" s="2"/>
      <c r="B271" s="500"/>
      <c r="C271" s="501"/>
      <c r="D271" s="501"/>
      <c r="E271" s="501"/>
      <c r="F271" s="502"/>
    </row>
    <row r="272" spans="1:6" x14ac:dyDescent="0.2">
      <c r="B272" s="188"/>
      <c r="C272" s="188"/>
      <c r="D272" s="188"/>
      <c r="E272" s="188"/>
      <c r="F272" s="342"/>
    </row>
    <row r="273" spans="1:6" x14ac:dyDescent="0.2">
      <c r="A273" s="2" t="s">
        <v>644</v>
      </c>
      <c r="B273" s="3" t="s">
        <v>305</v>
      </c>
      <c r="F273" s="32"/>
    </row>
    <row r="274" spans="1:6" x14ac:dyDescent="0.2">
      <c r="A274" s="2" t="s">
        <v>644</v>
      </c>
      <c r="B274" s="508"/>
      <c r="C274" s="509"/>
      <c r="D274" s="510"/>
      <c r="E274" s="372" t="s">
        <v>507</v>
      </c>
      <c r="F274" s="372" t="s">
        <v>508</v>
      </c>
    </row>
    <row r="275" spans="1:6" ht="51.75" customHeight="1" x14ac:dyDescent="0.2">
      <c r="A275" s="2" t="s">
        <v>644</v>
      </c>
      <c r="B275" s="495" t="s">
        <v>29</v>
      </c>
      <c r="C275" s="496"/>
      <c r="D275" s="497"/>
      <c r="E275" s="300"/>
      <c r="F275" s="301" t="s">
        <v>1064</v>
      </c>
    </row>
    <row r="276" spans="1:6" ht="12.75" customHeight="1" x14ac:dyDescent="0.2">
      <c r="A276" s="2" t="s">
        <v>644</v>
      </c>
      <c r="B276" s="496" t="s">
        <v>513</v>
      </c>
      <c r="C276" s="496"/>
      <c r="D276" s="496"/>
      <c r="E276" s="335"/>
      <c r="F276" s="188"/>
    </row>
    <row r="277" spans="1:6" x14ac:dyDescent="0.2">
      <c r="A277" s="2" t="s">
        <v>644</v>
      </c>
      <c r="B277" s="495" t="s">
        <v>521</v>
      </c>
      <c r="C277" s="496"/>
      <c r="D277" s="497"/>
      <c r="E277" s="336"/>
      <c r="F277" s="188"/>
    </row>
    <row r="278" spans="1:6" x14ac:dyDescent="0.2">
      <c r="A278" s="2" t="s">
        <v>644</v>
      </c>
      <c r="B278" s="495" t="s">
        <v>522</v>
      </c>
      <c r="C278" s="496"/>
      <c r="D278" s="497"/>
      <c r="E278" s="336"/>
      <c r="F278" s="188"/>
    </row>
    <row r="279" spans="1:6" x14ac:dyDescent="0.2">
      <c r="F279" s="32"/>
    </row>
    <row r="280" spans="1:6" ht="24.75" customHeight="1" x14ac:dyDescent="0.2">
      <c r="A280" s="2" t="s">
        <v>644</v>
      </c>
      <c r="B280" s="498" t="s">
        <v>30</v>
      </c>
      <c r="C280" s="498"/>
      <c r="D280" s="498"/>
      <c r="E280" s="498"/>
      <c r="F280" s="498"/>
    </row>
    <row r="281" spans="1:6" x14ac:dyDescent="0.2">
      <c r="A281" s="2" t="s">
        <v>644</v>
      </c>
      <c r="B281" s="300" t="s">
        <v>507</v>
      </c>
      <c r="C281" s="300" t="s">
        <v>508</v>
      </c>
      <c r="F281" s="32"/>
    </row>
    <row r="282" spans="1:6" x14ac:dyDescent="0.2">
      <c r="A282" s="2" t="s">
        <v>644</v>
      </c>
      <c r="B282" s="300"/>
      <c r="C282" s="300"/>
    </row>
    <row r="283" spans="1:6" x14ac:dyDescent="0.2"/>
    <row r="284" spans="1:6" x14ac:dyDescent="0.2"/>
    <row r="285" spans="1:6" x14ac:dyDescent="0.2"/>
    <row r="286" spans="1:6" x14ac:dyDescent="0.2"/>
    <row r="287" spans="1:6" x14ac:dyDescent="0.2"/>
  </sheetData>
  <mergeCells count="123">
    <mergeCell ref="A1:F1"/>
    <mergeCell ref="A3:A4"/>
    <mergeCell ref="B3:F4"/>
    <mergeCell ref="B5:D5"/>
    <mergeCell ref="B6:D6"/>
    <mergeCell ref="B8:D8"/>
    <mergeCell ref="B9:D9"/>
    <mergeCell ref="B11:D11"/>
    <mergeCell ref="B12:D12"/>
    <mergeCell ref="B14:D14"/>
    <mergeCell ref="B15:D15"/>
    <mergeCell ref="B17:F17"/>
    <mergeCell ref="B18:D18"/>
    <mergeCell ref="B19:D19"/>
    <mergeCell ref="B20:D20"/>
    <mergeCell ref="B21:D21"/>
    <mergeCell ref="B22:D22"/>
    <mergeCell ref="B23:D23"/>
    <mergeCell ref="B24:D24"/>
    <mergeCell ref="B25:D25"/>
    <mergeCell ref="B26:D26"/>
    <mergeCell ref="B27:D27"/>
    <mergeCell ref="B31:C31"/>
    <mergeCell ref="B32:C32"/>
    <mergeCell ref="B33:C33"/>
    <mergeCell ref="B35:F35"/>
    <mergeCell ref="B36:C36"/>
    <mergeCell ref="B37:C37"/>
    <mergeCell ref="B38:C38"/>
    <mergeCell ref="B40:F40"/>
    <mergeCell ref="B101:F101"/>
    <mergeCell ref="B56:F56"/>
    <mergeCell ref="B57:D57"/>
    <mergeCell ref="B58:D58"/>
    <mergeCell ref="B59:D59"/>
    <mergeCell ref="B60:D60"/>
    <mergeCell ref="B61:D62"/>
    <mergeCell ref="B102:D102"/>
    <mergeCell ref="B103:D103"/>
    <mergeCell ref="B104:D104"/>
    <mergeCell ref="B107:F107"/>
    <mergeCell ref="B108:D108"/>
    <mergeCell ref="B64:F64"/>
    <mergeCell ref="B90:D90"/>
    <mergeCell ref="B91:D91"/>
    <mergeCell ref="B92:F92"/>
    <mergeCell ref="C93:F93"/>
    <mergeCell ref="B109:D109"/>
    <mergeCell ref="B110:D110"/>
    <mergeCell ref="B114:F114"/>
    <mergeCell ref="B116:D116"/>
    <mergeCell ref="B117:D117"/>
    <mergeCell ref="B118:D118"/>
    <mergeCell ref="B119:D119"/>
    <mergeCell ref="B120:D120"/>
    <mergeCell ref="B121:D121"/>
    <mergeCell ref="B122:D122"/>
    <mergeCell ref="B124:F124"/>
    <mergeCell ref="B128:D128"/>
    <mergeCell ref="B129:D129"/>
    <mergeCell ref="B131:F131"/>
    <mergeCell ref="B132:F132"/>
    <mergeCell ref="B134:F134"/>
    <mergeCell ref="B135:D135"/>
    <mergeCell ref="B136:D136"/>
    <mergeCell ref="B137:D137"/>
    <mergeCell ref="B138:D138"/>
    <mergeCell ref="B139:D139"/>
    <mergeCell ref="B140:D140"/>
    <mergeCell ref="B141:D141"/>
    <mergeCell ref="B146:F146"/>
    <mergeCell ref="B148:F148"/>
    <mergeCell ref="D150:E150"/>
    <mergeCell ref="D151:E151"/>
    <mergeCell ref="B163:F163"/>
    <mergeCell ref="B180:F180"/>
    <mergeCell ref="B181:D181"/>
    <mergeCell ref="B182:D182"/>
    <mergeCell ref="B183:D183"/>
    <mergeCell ref="B184:D184"/>
    <mergeCell ref="B185:D185"/>
    <mergeCell ref="B186:E186"/>
    <mergeCell ref="B188:F188"/>
    <mergeCell ref="B189:C189"/>
    <mergeCell ref="B190:C190"/>
    <mergeCell ref="B191:C191"/>
    <mergeCell ref="B192:C192"/>
    <mergeCell ref="B193:C193"/>
    <mergeCell ref="B194:C194"/>
    <mergeCell ref="B195:C195"/>
    <mergeCell ref="B196:C196"/>
    <mergeCell ref="B197:C197"/>
    <mergeCell ref="B199:D199"/>
    <mergeCell ref="B200:D200"/>
    <mergeCell ref="B210:D210"/>
    <mergeCell ref="B224:D224"/>
    <mergeCell ref="B225:D225"/>
    <mergeCell ref="B239:C239"/>
    <mergeCell ref="B240:C240"/>
    <mergeCell ref="B241:C241"/>
    <mergeCell ref="B247:D247"/>
    <mergeCell ref="B248:D248"/>
    <mergeCell ref="B249:C249"/>
    <mergeCell ref="B252:D252"/>
    <mergeCell ref="B253:D253"/>
    <mergeCell ref="C255:D255"/>
    <mergeCell ref="B274:D274"/>
    <mergeCell ref="B259:D259"/>
    <mergeCell ref="B260:D260"/>
    <mergeCell ref="B261:D261"/>
    <mergeCell ref="B262:D262"/>
    <mergeCell ref="B263:D263"/>
    <mergeCell ref="B264:D264"/>
    <mergeCell ref="B275:D275"/>
    <mergeCell ref="B276:D276"/>
    <mergeCell ref="B277:D277"/>
    <mergeCell ref="B278:D278"/>
    <mergeCell ref="B280:F280"/>
    <mergeCell ref="B265:D265"/>
    <mergeCell ref="B267:D267"/>
    <mergeCell ref="B268:D268"/>
    <mergeCell ref="B269:D269"/>
    <mergeCell ref="B270:F271"/>
  </mergeCells>
  <pageMargins left="0.7" right="0.63541666666666696" top="0.75" bottom="0.75" header="0.3" footer="0.3"/>
  <pageSetup scale="85" firstPageNumber="7" orientation="portrait" useFirstPageNumber="1" r:id="rId1"/>
  <headerFooter>
    <oddFooter>&amp;CCDS-C&amp;RPage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Layout" topLeftCell="A25" zoomScaleNormal="100" workbookViewId="0">
      <selection activeCell="F5" sqref="F5"/>
    </sheetView>
  </sheetViews>
  <sheetFormatPr defaultColWidth="0" defaultRowHeight="12.75" zeroHeight="1" x14ac:dyDescent="0.2"/>
  <cols>
    <col min="1" max="1" width="4.42578125" style="1" customWidth="1"/>
    <col min="2" max="2" width="22.7109375" customWidth="1"/>
    <col min="3" max="6" width="12.7109375" customWidth="1"/>
    <col min="7" max="7" width="11.140625" customWidth="1"/>
    <col min="8" max="8" width="1.85546875" hidden="1" customWidth="1"/>
  </cols>
  <sheetData>
    <row r="1" spans="1:7" ht="18" x14ac:dyDescent="0.2">
      <c r="A1" s="455" t="s">
        <v>523</v>
      </c>
      <c r="B1" s="455"/>
      <c r="C1" s="455"/>
      <c r="D1" s="455"/>
      <c r="E1" s="455"/>
      <c r="F1" s="455"/>
      <c r="G1" s="455"/>
    </row>
    <row r="2" spans="1:7" x14ac:dyDescent="0.2"/>
    <row r="3" spans="1:7" ht="15.75" x14ac:dyDescent="0.25">
      <c r="B3" s="23" t="s">
        <v>524</v>
      </c>
    </row>
    <row r="4" spans="1:7" x14ac:dyDescent="0.2">
      <c r="A4" s="2" t="s">
        <v>62</v>
      </c>
      <c r="B4" s="508"/>
      <c r="C4" s="564"/>
      <c r="D4" s="565"/>
      <c r="E4" s="372" t="s">
        <v>507</v>
      </c>
      <c r="F4" s="372" t="s">
        <v>508</v>
      </c>
      <c r="G4" s="84"/>
    </row>
    <row r="5" spans="1:7" ht="26.25" customHeight="1" x14ac:dyDescent="0.2">
      <c r="A5" s="2" t="s">
        <v>62</v>
      </c>
      <c r="B5" s="459" t="s">
        <v>60</v>
      </c>
      <c r="C5" s="578"/>
      <c r="D5" s="579"/>
      <c r="E5" s="237" t="s">
        <v>1064</v>
      </c>
      <c r="F5" s="237"/>
      <c r="G5" s="42"/>
    </row>
    <row r="6" spans="1:7" ht="41.25" customHeight="1" x14ac:dyDescent="0.2">
      <c r="A6" s="2" t="s">
        <v>62</v>
      </c>
      <c r="B6" s="495" t="s">
        <v>61</v>
      </c>
      <c r="C6" s="496"/>
      <c r="D6" s="497"/>
      <c r="E6" s="301" t="s">
        <v>1064</v>
      </c>
      <c r="F6" s="301"/>
      <c r="G6" s="32"/>
    </row>
    <row r="7" spans="1:7" x14ac:dyDescent="0.2">
      <c r="B7" s="68"/>
      <c r="C7" s="68"/>
      <c r="D7" s="68"/>
      <c r="E7" s="82"/>
      <c r="F7" s="82"/>
      <c r="G7" s="32"/>
    </row>
    <row r="8" spans="1:7" ht="29.25" customHeight="1" x14ac:dyDescent="0.2">
      <c r="A8" s="234" t="s">
        <v>63</v>
      </c>
      <c r="B8" s="580" t="s">
        <v>1053</v>
      </c>
      <c r="C8" s="580"/>
      <c r="D8" s="580"/>
      <c r="E8" s="580"/>
      <c r="F8" s="580"/>
      <c r="G8" s="580"/>
    </row>
    <row r="9" spans="1:7" ht="25.5" x14ac:dyDescent="0.2">
      <c r="A9" s="2" t="s">
        <v>63</v>
      </c>
      <c r="B9" s="85"/>
      <c r="C9" s="387" t="s">
        <v>525</v>
      </c>
      <c r="D9" s="387" t="s">
        <v>269</v>
      </c>
      <c r="E9" s="387" t="s">
        <v>270</v>
      </c>
      <c r="F9" s="83"/>
    </row>
    <row r="10" spans="1:7" x14ac:dyDescent="0.2">
      <c r="A10" s="2" t="s">
        <v>63</v>
      </c>
      <c r="B10" s="221" t="s">
        <v>247</v>
      </c>
      <c r="C10" s="349">
        <v>2499</v>
      </c>
      <c r="D10" s="349">
        <v>408</v>
      </c>
      <c r="E10" s="349">
        <v>286</v>
      </c>
      <c r="F10" s="274"/>
    </row>
    <row r="11" spans="1:7" x14ac:dyDescent="0.2">
      <c r="A11" s="2" t="s">
        <v>63</v>
      </c>
      <c r="B11" s="221" t="s">
        <v>248</v>
      </c>
      <c r="C11" s="349">
        <v>1749</v>
      </c>
      <c r="D11" s="349">
        <v>423</v>
      </c>
      <c r="E11" s="349">
        <v>299</v>
      </c>
      <c r="F11" s="274"/>
    </row>
    <row r="12" spans="1:7" x14ac:dyDescent="0.2">
      <c r="A12" s="2" t="s">
        <v>63</v>
      </c>
      <c r="B12" s="350" t="s">
        <v>271</v>
      </c>
      <c r="C12" s="351">
        <f>SUM(C10:C11)</f>
        <v>4248</v>
      </c>
      <c r="D12" s="351">
        <f>SUM(D10:D11)</f>
        <v>831</v>
      </c>
      <c r="E12" s="351">
        <f>SUM(E10:E11)</f>
        <v>585</v>
      </c>
      <c r="F12" s="274"/>
    </row>
    <row r="13" spans="1:7" x14ac:dyDescent="0.2"/>
    <row r="14" spans="1:7" ht="15.75" x14ac:dyDescent="0.2">
      <c r="B14" s="571" t="s">
        <v>272</v>
      </c>
      <c r="C14" s="572"/>
    </row>
    <row r="15" spans="1:7" x14ac:dyDescent="0.2">
      <c r="A15" s="2" t="s">
        <v>64</v>
      </c>
      <c r="B15" s="577" t="s">
        <v>273</v>
      </c>
      <c r="C15" s="577"/>
      <c r="D15" s="577"/>
    </row>
    <row r="16" spans="1:7" x14ac:dyDescent="0.2">
      <c r="A16" s="2" t="s">
        <v>64</v>
      </c>
      <c r="B16" s="352" t="s">
        <v>274</v>
      </c>
      <c r="C16" s="301" t="s">
        <v>1064</v>
      </c>
    </row>
    <row r="17" spans="1:7" x14ac:dyDescent="0.2">
      <c r="A17" s="2" t="s">
        <v>64</v>
      </c>
      <c r="B17" s="352" t="s">
        <v>67</v>
      </c>
      <c r="C17" s="301"/>
    </row>
    <row r="18" spans="1:7" x14ac:dyDescent="0.2">
      <c r="A18" s="2" t="s">
        <v>64</v>
      </c>
      <c r="B18" s="352" t="s">
        <v>275</v>
      </c>
      <c r="C18" s="301" t="s">
        <v>1064</v>
      </c>
    </row>
    <row r="19" spans="1:7" x14ac:dyDescent="0.2">
      <c r="A19" s="2" t="s">
        <v>64</v>
      </c>
      <c r="B19" s="352" t="s">
        <v>276</v>
      </c>
      <c r="C19" s="301"/>
    </row>
    <row r="20" spans="1:7" x14ac:dyDescent="0.2"/>
    <row r="21" spans="1:7" ht="12.75" customHeight="1" x14ac:dyDescent="0.2">
      <c r="A21" s="2" t="s">
        <v>65</v>
      </c>
      <c r="B21" s="508"/>
      <c r="C21" s="564"/>
      <c r="D21" s="565"/>
      <c r="E21" s="372" t="s">
        <v>507</v>
      </c>
      <c r="F21" s="372" t="s">
        <v>508</v>
      </c>
      <c r="G21" s="30"/>
    </row>
    <row r="22" spans="1:7" ht="40.5" customHeight="1" x14ac:dyDescent="0.2">
      <c r="A22" s="2" t="s">
        <v>65</v>
      </c>
      <c r="B22" s="495" t="s">
        <v>277</v>
      </c>
      <c r="C22" s="496"/>
      <c r="D22" s="497"/>
      <c r="E22" s="301" t="s">
        <v>1064</v>
      </c>
      <c r="F22" s="300"/>
      <c r="G22" s="30"/>
    </row>
    <row r="23" spans="1:7" ht="24.75" customHeight="1" x14ac:dyDescent="0.2">
      <c r="A23" s="2" t="s">
        <v>65</v>
      </c>
      <c r="B23" s="573" t="s">
        <v>68</v>
      </c>
      <c r="C23" s="573"/>
      <c r="D23" s="573"/>
      <c r="E23" s="319" t="s">
        <v>1075</v>
      </c>
      <c r="F23" s="335"/>
      <c r="G23" s="30"/>
    </row>
    <row r="24" spans="1:7" x14ac:dyDescent="0.2"/>
    <row r="25" spans="1:7" x14ac:dyDescent="0.2">
      <c r="A25" s="2" t="s">
        <v>66</v>
      </c>
      <c r="B25" s="574" t="s">
        <v>491</v>
      </c>
      <c r="C25" s="575"/>
      <c r="D25" s="575"/>
      <c r="E25" s="575"/>
      <c r="F25" s="59"/>
    </row>
    <row r="26" spans="1:7" ht="22.5" x14ac:dyDescent="0.2">
      <c r="A26" s="2" t="s">
        <v>66</v>
      </c>
      <c r="B26" s="87"/>
      <c r="C26" s="386" t="s">
        <v>492</v>
      </c>
      <c r="D26" s="386" t="s">
        <v>493</v>
      </c>
      <c r="E26" s="386" t="s">
        <v>494</v>
      </c>
      <c r="F26" s="386" t="s">
        <v>495</v>
      </c>
      <c r="G26" s="386" t="s">
        <v>496</v>
      </c>
    </row>
    <row r="27" spans="1:7" x14ac:dyDescent="0.2">
      <c r="A27" s="2" t="s">
        <v>66</v>
      </c>
      <c r="B27" s="197" t="s">
        <v>497</v>
      </c>
      <c r="C27" s="301" t="s">
        <v>1064</v>
      </c>
      <c r="D27" s="301"/>
      <c r="E27" s="300"/>
      <c r="F27" s="300"/>
      <c r="G27" s="300"/>
    </row>
    <row r="28" spans="1:7" x14ac:dyDescent="0.2">
      <c r="A28" s="2" t="s">
        <v>66</v>
      </c>
      <c r="B28" s="197" t="s">
        <v>498</v>
      </c>
      <c r="C28" s="301" t="s">
        <v>1064</v>
      </c>
      <c r="D28" s="300"/>
      <c r="E28" s="300"/>
      <c r="F28" s="300"/>
      <c r="G28" s="300"/>
    </row>
    <row r="29" spans="1:7" ht="25.5" x14ac:dyDescent="0.2">
      <c r="A29" s="2" t="s">
        <v>66</v>
      </c>
      <c r="B29" s="197" t="s">
        <v>499</v>
      </c>
      <c r="C29" s="301" t="s">
        <v>1064</v>
      </c>
      <c r="D29" s="300"/>
      <c r="E29" s="300"/>
      <c r="F29" s="300"/>
      <c r="G29" s="300"/>
    </row>
    <row r="30" spans="1:7" x14ac:dyDescent="0.2">
      <c r="A30" s="2" t="s">
        <v>66</v>
      </c>
      <c r="B30" s="197" t="s">
        <v>928</v>
      </c>
      <c r="C30" s="300"/>
      <c r="D30" s="300"/>
      <c r="E30" s="300"/>
      <c r="F30" s="301" t="s">
        <v>1064</v>
      </c>
      <c r="G30" s="300"/>
    </row>
    <row r="31" spans="1:7" x14ac:dyDescent="0.2">
      <c r="A31" s="2" t="s">
        <v>66</v>
      </c>
      <c r="B31" s="197" t="s">
        <v>926</v>
      </c>
      <c r="C31" s="300"/>
      <c r="D31" s="300"/>
      <c r="E31" s="300"/>
      <c r="F31" s="300"/>
      <c r="G31" s="301" t="s">
        <v>1064</v>
      </c>
    </row>
    <row r="32" spans="1:7" ht="40.5" customHeight="1" x14ac:dyDescent="0.2">
      <c r="A32" s="2" t="s">
        <v>66</v>
      </c>
      <c r="B32" s="197" t="s">
        <v>500</v>
      </c>
      <c r="C32" s="301" t="s">
        <v>1064</v>
      </c>
      <c r="D32" s="300"/>
      <c r="E32" s="300"/>
      <c r="F32" s="300"/>
      <c r="G32" s="300"/>
    </row>
    <row r="33" spans="1:7" x14ac:dyDescent="0.2">
      <c r="B33" s="188"/>
      <c r="C33" s="188"/>
      <c r="D33" s="188"/>
      <c r="E33" s="188"/>
      <c r="F33" s="188"/>
      <c r="G33" s="188"/>
    </row>
    <row r="34" spans="1:7" ht="27" customHeight="1" x14ac:dyDescent="0.2">
      <c r="A34" s="2" t="s">
        <v>71</v>
      </c>
      <c r="B34" s="573" t="s">
        <v>69</v>
      </c>
      <c r="C34" s="573"/>
      <c r="D34" s="573"/>
      <c r="E34" s="353"/>
      <c r="F34" s="278"/>
      <c r="G34" s="298"/>
    </row>
    <row r="35" spans="1:7" x14ac:dyDescent="0.2">
      <c r="B35" s="188"/>
      <c r="C35" s="188"/>
      <c r="D35" s="188"/>
      <c r="E35" s="188"/>
      <c r="F35" s="188"/>
      <c r="G35" s="188"/>
    </row>
    <row r="36" spans="1:7" ht="26.25" customHeight="1" x14ac:dyDescent="0.2">
      <c r="A36" s="2" t="s">
        <v>72</v>
      </c>
      <c r="B36" s="573" t="s">
        <v>70</v>
      </c>
      <c r="C36" s="573"/>
      <c r="D36" s="573"/>
      <c r="E36" s="353"/>
      <c r="F36" s="278"/>
      <c r="G36" s="298"/>
    </row>
    <row r="37" spans="1:7" x14ac:dyDescent="0.2">
      <c r="B37" s="188"/>
      <c r="C37" s="188"/>
      <c r="D37" s="188"/>
      <c r="E37" s="188"/>
      <c r="F37" s="188"/>
      <c r="G37" s="188"/>
    </row>
    <row r="38" spans="1:7" x14ac:dyDescent="0.2">
      <c r="A38" s="2" t="s">
        <v>73</v>
      </c>
      <c r="B38" s="503" t="s">
        <v>1076</v>
      </c>
      <c r="C38" s="504"/>
      <c r="D38" s="504"/>
      <c r="E38" s="504"/>
      <c r="F38" s="504"/>
      <c r="G38" s="505"/>
    </row>
    <row r="39" spans="1:7" x14ac:dyDescent="0.2">
      <c r="A39" s="2"/>
      <c r="B39" s="500"/>
      <c r="C39" s="501"/>
      <c r="D39" s="501"/>
      <c r="E39" s="501"/>
      <c r="F39" s="501"/>
      <c r="G39" s="502"/>
    </row>
    <row r="40" spans="1:7" x14ac:dyDescent="0.2"/>
    <row r="41" spans="1:7" ht="37.5" customHeight="1" x14ac:dyDescent="0.2">
      <c r="A41" s="2" t="s">
        <v>75</v>
      </c>
      <c r="B41" s="576" t="s">
        <v>74</v>
      </c>
      <c r="C41" s="576"/>
      <c r="D41" s="576"/>
      <c r="E41" s="576"/>
      <c r="F41" s="576"/>
      <c r="G41" s="576"/>
    </row>
    <row r="42" spans="1:7" ht="22.5" x14ac:dyDescent="0.2">
      <c r="A42" s="2" t="s">
        <v>75</v>
      </c>
      <c r="B42" s="87"/>
      <c r="C42" s="385" t="s">
        <v>501</v>
      </c>
      <c r="D42" s="385" t="s">
        <v>502</v>
      </c>
      <c r="E42" s="385" t="s">
        <v>503</v>
      </c>
      <c r="F42" s="385" t="s">
        <v>504</v>
      </c>
      <c r="G42" s="385" t="s">
        <v>505</v>
      </c>
    </row>
    <row r="43" spans="1:7" x14ac:dyDescent="0.2">
      <c r="A43" s="2" t="s">
        <v>75</v>
      </c>
      <c r="B43" s="165" t="s">
        <v>274</v>
      </c>
      <c r="C43" s="354"/>
      <c r="D43" s="354">
        <v>42444</v>
      </c>
      <c r="E43" s="355" t="s">
        <v>1077</v>
      </c>
      <c r="F43" s="354">
        <v>42552</v>
      </c>
      <c r="G43" s="343"/>
    </row>
    <row r="44" spans="1:7" x14ac:dyDescent="0.2">
      <c r="A44" s="2" t="s">
        <v>75</v>
      </c>
      <c r="B44" s="165" t="s">
        <v>67</v>
      </c>
      <c r="C44" s="354"/>
      <c r="D44" s="354"/>
      <c r="E44" s="354"/>
      <c r="F44" s="354"/>
      <c r="G44" s="343"/>
    </row>
    <row r="45" spans="1:7" x14ac:dyDescent="0.2">
      <c r="A45" s="2" t="s">
        <v>75</v>
      </c>
      <c r="B45" s="165" t="s">
        <v>275</v>
      </c>
      <c r="C45" s="354"/>
      <c r="D45" s="354">
        <v>42658</v>
      </c>
      <c r="E45" s="355" t="s">
        <v>1078</v>
      </c>
      <c r="F45" s="355" t="s">
        <v>1079</v>
      </c>
      <c r="G45" s="343"/>
    </row>
    <row r="46" spans="1:7" x14ac:dyDescent="0.2">
      <c r="A46" s="2" t="s">
        <v>75</v>
      </c>
      <c r="B46" s="165" t="s">
        <v>276</v>
      </c>
      <c r="C46" s="354"/>
      <c r="D46" s="354"/>
      <c r="E46" s="354"/>
      <c r="F46" s="354"/>
      <c r="G46" s="343"/>
    </row>
    <row r="47" spans="1:7" x14ac:dyDescent="0.2"/>
    <row r="48" spans="1:7" ht="12.75" customHeight="1" x14ac:dyDescent="0.2">
      <c r="A48" s="2" t="s">
        <v>76</v>
      </c>
      <c r="B48" s="508"/>
      <c r="C48" s="564"/>
      <c r="D48" s="565"/>
      <c r="E48" s="372" t="s">
        <v>507</v>
      </c>
      <c r="F48" s="372" t="s">
        <v>508</v>
      </c>
      <c r="G48" s="84"/>
    </row>
    <row r="49" spans="1:7" ht="26.25" customHeight="1" x14ac:dyDescent="0.2">
      <c r="A49" s="2" t="s">
        <v>76</v>
      </c>
      <c r="B49" s="495" t="s">
        <v>57</v>
      </c>
      <c r="C49" s="496"/>
      <c r="D49" s="497"/>
      <c r="E49" s="300"/>
      <c r="F49" s="301" t="s">
        <v>1064</v>
      </c>
      <c r="G49" s="356"/>
    </row>
    <row r="50" spans="1:7" x14ac:dyDescent="0.2">
      <c r="B50" s="318"/>
      <c r="C50" s="318"/>
      <c r="D50" s="318"/>
      <c r="E50" s="335"/>
      <c r="F50" s="335"/>
      <c r="G50" s="188"/>
    </row>
    <row r="51" spans="1:7" x14ac:dyDescent="0.2">
      <c r="A51" s="2" t="s">
        <v>77</v>
      </c>
      <c r="B51" s="503" t="s">
        <v>1080</v>
      </c>
      <c r="C51" s="504"/>
      <c r="D51" s="504"/>
      <c r="E51" s="504"/>
      <c r="F51" s="504"/>
      <c r="G51" s="505"/>
    </row>
    <row r="52" spans="1:7" x14ac:dyDescent="0.2">
      <c r="A52" s="2"/>
      <c r="B52" s="500"/>
      <c r="C52" s="501"/>
      <c r="D52" s="501"/>
      <c r="E52" s="501"/>
      <c r="F52" s="501"/>
      <c r="G52" s="502"/>
    </row>
    <row r="53" spans="1:7" x14ac:dyDescent="0.2"/>
    <row r="54" spans="1:7" ht="15.75" x14ac:dyDescent="0.2">
      <c r="B54" s="571" t="s">
        <v>78</v>
      </c>
      <c r="C54" s="572"/>
    </row>
    <row r="55" spans="1:7" ht="27.75" customHeight="1" x14ac:dyDescent="0.2">
      <c r="A55" s="2" t="s">
        <v>79</v>
      </c>
      <c r="B55" s="573" t="s">
        <v>80</v>
      </c>
      <c r="C55" s="573"/>
      <c r="D55" s="573"/>
      <c r="E55" s="357" t="s">
        <v>1081</v>
      </c>
      <c r="G55" s="30"/>
    </row>
    <row r="56" spans="1:7" x14ac:dyDescent="0.2"/>
    <row r="57" spans="1:7" x14ac:dyDescent="0.2">
      <c r="A57" s="2" t="s">
        <v>827</v>
      </c>
      <c r="B57" s="508"/>
      <c r="C57" s="564"/>
      <c r="D57" s="565"/>
      <c r="E57" s="372" t="s">
        <v>58</v>
      </c>
      <c r="F57" s="372" t="s">
        <v>81</v>
      </c>
    </row>
    <row r="58" spans="1:7" ht="26.25" customHeight="1" x14ac:dyDescent="0.2">
      <c r="A58" s="2" t="s">
        <v>827</v>
      </c>
      <c r="B58" s="495" t="s">
        <v>826</v>
      </c>
      <c r="C58" s="496"/>
      <c r="D58" s="497"/>
      <c r="E58" s="301" t="s">
        <v>1082</v>
      </c>
      <c r="F58" s="301" t="s">
        <v>1083</v>
      </c>
    </row>
    <row r="59" spans="1:7" x14ac:dyDescent="0.2"/>
    <row r="60" spans="1:7" x14ac:dyDescent="0.2">
      <c r="A60" s="2" t="s">
        <v>829</v>
      </c>
      <c r="B60" s="508"/>
      <c r="C60" s="564"/>
      <c r="D60" s="565"/>
      <c r="E60" s="372" t="s">
        <v>58</v>
      </c>
      <c r="F60" s="372" t="s">
        <v>81</v>
      </c>
    </row>
    <row r="61" spans="1:7" ht="27" customHeight="1" x14ac:dyDescent="0.2">
      <c r="A61" s="2" t="s">
        <v>829</v>
      </c>
      <c r="B61" s="495" t="s">
        <v>828</v>
      </c>
      <c r="C61" s="496"/>
      <c r="D61" s="497"/>
      <c r="E61" s="301" t="s">
        <v>1082</v>
      </c>
      <c r="F61" s="301" t="s">
        <v>1083</v>
      </c>
    </row>
    <row r="62" spans="1:7" x14ac:dyDescent="0.2">
      <c r="B62" s="6"/>
      <c r="C62" s="6"/>
      <c r="D62" s="6"/>
      <c r="E62" s="6"/>
      <c r="F62" s="6"/>
      <c r="G62" s="6"/>
    </row>
    <row r="63" spans="1:7" ht="27.75" customHeight="1" x14ac:dyDescent="0.2">
      <c r="A63" s="2" t="s">
        <v>830</v>
      </c>
      <c r="B63" s="573" t="s">
        <v>59</v>
      </c>
      <c r="C63" s="573"/>
      <c r="D63" s="573"/>
      <c r="E63" s="353" t="s">
        <v>1067</v>
      </c>
      <c r="F63" s="180"/>
      <c r="G63" s="298"/>
    </row>
    <row r="64" spans="1:7" x14ac:dyDescent="0.2">
      <c r="A64" s="2"/>
      <c r="B64" s="180"/>
      <c r="C64" s="180"/>
      <c r="D64" s="180"/>
      <c r="E64" s="180"/>
      <c r="F64" s="180"/>
      <c r="G64" s="298"/>
    </row>
    <row r="65" spans="1:7" ht="26.25" customHeight="1" x14ac:dyDescent="0.2">
      <c r="A65" s="2" t="s">
        <v>831</v>
      </c>
      <c r="B65" s="573" t="s">
        <v>832</v>
      </c>
      <c r="C65" s="573"/>
      <c r="D65" s="573"/>
      <c r="E65" s="353" t="s">
        <v>1084</v>
      </c>
      <c r="F65" s="180"/>
      <c r="G65" s="298"/>
    </row>
    <row r="66" spans="1:7" x14ac:dyDescent="0.2">
      <c r="A66" s="2"/>
      <c r="B66" s="180"/>
      <c r="C66" s="180"/>
      <c r="D66" s="180"/>
      <c r="E66" s="180"/>
      <c r="F66" s="180"/>
      <c r="G66" s="298"/>
    </row>
    <row r="67" spans="1:7" x14ac:dyDescent="0.2">
      <c r="A67" s="2" t="s">
        <v>833</v>
      </c>
      <c r="B67" s="503" t="s">
        <v>1085</v>
      </c>
      <c r="C67" s="504"/>
      <c r="D67" s="504"/>
      <c r="E67" s="504"/>
      <c r="F67" s="504"/>
      <c r="G67" s="505"/>
    </row>
    <row r="68" spans="1:7" x14ac:dyDescent="0.2">
      <c r="A68" s="2"/>
      <c r="B68" s="500"/>
      <c r="C68" s="501"/>
      <c r="D68" s="501"/>
      <c r="E68" s="501"/>
      <c r="F68" s="501"/>
      <c r="G68" s="502"/>
    </row>
    <row r="69" spans="1:7" x14ac:dyDescent="0.2"/>
  </sheetData>
  <mergeCells count="27">
    <mergeCell ref="A1:G1"/>
    <mergeCell ref="B4:D4"/>
    <mergeCell ref="B5:D5"/>
    <mergeCell ref="B6:D6"/>
    <mergeCell ref="B8:G8"/>
    <mergeCell ref="B14:C14"/>
    <mergeCell ref="B15:D15"/>
    <mergeCell ref="B21:D21"/>
    <mergeCell ref="B22:D22"/>
    <mergeCell ref="B23:D23"/>
    <mergeCell ref="B25:E25"/>
    <mergeCell ref="B34:D34"/>
    <mergeCell ref="B36:D36"/>
    <mergeCell ref="B38:G39"/>
    <mergeCell ref="B41:G41"/>
    <mergeCell ref="B48:D48"/>
    <mergeCell ref="B49:D49"/>
    <mergeCell ref="B51:G52"/>
    <mergeCell ref="B63:D63"/>
    <mergeCell ref="B65:D65"/>
    <mergeCell ref="B67:G68"/>
    <mergeCell ref="B54:C54"/>
    <mergeCell ref="B55:D55"/>
    <mergeCell ref="B57:D57"/>
    <mergeCell ref="B58:D58"/>
    <mergeCell ref="B60:D60"/>
    <mergeCell ref="B61:D61"/>
  </mergeCells>
  <pageMargins left="0.7" right="0.7" top="0.75" bottom="0.75" header="0.3" footer="0.3"/>
  <pageSetup scale="85" firstPageNumber="13" orientation="portrait" useFirstPageNumber="1" r:id="rId1"/>
  <headerFooter>
    <oddFooter>&amp;CCDS-D&amp;RPage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D12" sqref="D12"/>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55" t="s">
        <v>807</v>
      </c>
      <c r="B1" s="455"/>
      <c r="C1" s="455"/>
    </row>
    <row r="2" spans="1:3" ht="28.5" customHeight="1" x14ac:dyDescent="0.2">
      <c r="A2" s="2" t="s">
        <v>671</v>
      </c>
      <c r="B2" s="581" t="s">
        <v>808</v>
      </c>
      <c r="C2" s="582"/>
    </row>
    <row r="3" spans="1:3" x14ac:dyDescent="0.2">
      <c r="A3" s="2" t="s">
        <v>671</v>
      </c>
      <c r="B3" s="9" t="s">
        <v>809</v>
      </c>
      <c r="C3" s="282" t="s">
        <v>1064</v>
      </c>
    </row>
    <row r="4" spans="1:3" x14ac:dyDescent="0.2">
      <c r="A4" s="2" t="s">
        <v>671</v>
      </c>
      <c r="B4" s="165" t="s">
        <v>468</v>
      </c>
      <c r="C4" s="282" t="s">
        <v>1064</v>
      </c>
    </row>
    <row r="5" spans="1:3" x14ac:dyDescent="0.2">
      <c r="A5" s="2" t="s">
        <v>671</v>
      </c>
      <c r="B5" s="9" t="s">
        <v>810</v>
      </c>
      <c r="C5" s="282" t="s">
        <v>1064</v>
      </c>
    </row>
    <row r="6" spans="1:3" x14ac:dyDescent="0.2">
      <c r="A6" s="2" t="s">
        <v>671</v>
      </c>
      <c r="B6" s="9" t="s">
        <v>811</v>
      </c>
      <c r="C6" s="282" t="s">
        <v>1064</v>
      </c>
    </row>
    <row r="7" spans="1:3" x14ac:dyDescent="0.2">
      <c r="A7" s="2" t="s">
        <v>671</v>
      </c>
      <c r="B7" s="9" t="s">
        <v>812</v>
      </c>
      <c r="C7" s="282" t="s">
        <v>1064</v>
      </c>
    </row>
    <row r="8" spans="1:3" x14ac:dyDescent="0.2">
      <c r="A8" s="2" t="s">
        <v>671</v>
      </c>
      <c r="B8" s="9" t="s">
        <v>813</v>
      </c>
      <c r="C8" s="245"/>
    </row>
    <row r="9" spans="1:3" x14ac:dyDescent="0.2">
      <c r="A9" s="2" t="s">
        <v>671</v>
      </c>
      <c r="B9" s="9" t="s">
        <v>814</v>
      </c>
      <c r="C9" s="282" t="s">
        <v>1064</v>
      </c>
    </row>
    <row r="10" spans="1:3" x14ac:dyDescent="0.2">
      <c r="A10" s="2" t="s">
        <v>671</v>
      </c>
      <c r="B10" s="9" t="s">
        <v>37</v>
      </c>
      <c r="C10" s="282" t="s">
        <v>1064</v>
      </c>
    </row>
    <row r="11" spans="1:3" x14ac:dyDescent="0.2">
      <c r="A11" s="2" t="s">
        <v>671</v>
      </c>
      <c r="B11" s="9" t="s">
        <v>38</v>
      </c>
      <c r="C11" s="245"/>
    </row>
    <row r="12" spans="1:3" x14ac:dyDescent="0.2">
      <c r="A12" s="2" t="s">
        <v>671</v>
      </c>
      <c r="B12" s="9" t="s">
        <v>39</v>
      </c>
      <c r="C12" s="425" t="s">
        <v>1064</v>
      </c>
    </row>
    <row r="13" spans="1:3" x14ac:dyDescent="0.2">
      <c r="A13" s="2" t="s">
        <v>671</v>
      </c>
      <c r="B13" s="9" t="s">
        <v>40</v>
      </c>
      <c r="C13" s="282" t="s">
        <v>1064</v>
      </c>
    </row>
    <row r="14" spans="1:3" x14ac:dyDescent="0.2">
      <c r="A14" s="2" t="s">
        <v>671</v>
      </c>
      <c r="B14" s="9" t="s">
        <v>41</v>
      </c>
      <c r="C14" s="282" t="s">
        <v>1064</v>
      </c>
    </row>
    <row r="15" spans="1:3" x14ac:dyDescent="0.2">
      <c r="A15" s="2" t="s">
        <v>671</v>
      </c>
      <c r="B15" s="9" t="s">
        <v>42</v>
      </c>
      <c r="C15" s="282" t="s">
        <v>1064</v>
      </c>
    </row>
    <row r="16" spans="1:3" x14ac:dyDescent="0.2">
      <c r="A16" s="2" t="s">
        <v>671</v>
      </c>
      <c r="B16" s="9" t="s">
        <v>43</v>
      </c>
      <c r="C16" s="282" t="s">
        <v>1064</v>
      </c>
    </row>
    <row r="17" spans="1:3" x14ac:dyDescent="0.2">
      <c r="A17" s="2" t="s">
        <v>671</v>
      </c>
      <c r="B17" s="9" t="s">
        <v>44</v>
      </c>
      <c r="C17" s="282" t="s">
        <v>1064</v>
      </c>
    </row>
    <row r="18" spans="1:3" x14ac:dyDescent="0.2">
      <c r="A18" s="2" t="s">
        <v>671</v>
      </c>
      <c r="B18" s="9" t="s">
        <v>45</v>
      </c>
      <c r="C18" s="282"/>
    </row>
    <row r="19" spans="1:3" x14ac:dyDescent="0.2">
      <c r="A19" s="2" t="s">
        <v>671</v>
      </c>
      <c r="B19" s="9" t="s">
        <v>46</v>
      </c>
      <c r="C19" s="245"/>
    </row>
    <row r="20" spans="1:3" x14ac:dyDescent="0.2">
      <c r="A20" s="2" t="s">
        <v>671</v>
      </c>
      <c r="B20" s="60" t="s">
        <v>47</v>
      </c>
      <c r="C20" s="245"/>
    </row>
    <row r="21" spans="1:3" x14ac:dyDescent="0.2">
      <c r="B21" s="583"/>
      <c r="C21" s="584"/>
    </row>
    <row r="22" spans="1:3" x14ac:dyDescent="0.2">
      <c r="B22" s="6"/>
      <c r="C22" s="6"/>
    </row>
    <row r="23" spans="1:3" x14ac:dyDescent="0.2">
      <c r="A23" s="2" t="s">
        <v>672</v>
      </c>
      <c r="B23" s="3" t="s">
        <v>755</v>
      </c>
    </row>
    <row r="24" spans="1:3" x14ac:dyDescent="0.2"/>
    <row r="25" spans="1:3" ht="24.75" customHeight="1" x14ac:dyDescent="0.2">
      <c r="A25" s="61" t="s">
        <v>673</v>
      </c>
      <c r="B25" s="29" t="s">
        <v>48</v>
      </c>
      <c r="C25" s="29"/>
    </row>
    <row r="26" spans="1:3" x14ac:dyDescent="0.2">
      <c r="A26" s="61" t="s">
        <v>673</v>
      </c>
      <c r="B26" s="9" t="s">
        <v>49</v>
      </c>
      <c r="C26" s="286"/>
    </row>
    <row r="27" spans="1:3" x14ac:dyDescent="0.2">
      <c r="A27" s="61" t="s">
        <v>673</v>
      </c>
      <c r="B27" s="9" t="s">
        <v>50</v>
      </c>
      <c r="C27" s="286"/>
    </row>
    <row r="28" spans="1:3" x14ac:dyDescent="0.2">
      <c r="A28" s="61" t="s">
        <v>673</v>
      </c>
      <c r="B28" s="9" t="s">
        <v>51</v>
      </c>
      <c r="C28" s="358" t="s">
        <v>1064</v>
      </c>
    </row>
    <row r="29" spans="1:3" x14ac:dyDescent="0.2">
      <c r="A29" s="61" t="s">
        <v>673</v>
      </c>
      <c r="B29" s="9" t="s">
        <v>52</v>
      </c>
      <c r="C29" s="285"/>
    </row>
    <row r="30" spans="1:3" x14ac:dyDescent="0.2">
      <c r="A30" s="61" t="s">
        <v>673</v>
      </c>
      <c r="B30" s="9" t="s">
        <v>915</v>
      </c>
      <c r="C30" s="285"/>
    </row>
    <row r="31" spans="1:3" x14ac:dyDescent="0.2">
      <c r="A31" s="61" t="s">
        <v>673</v>
      </c>
      <c r="B31" s="9" t="s">
        <v>53</v>
      </c>
      <c r="C31" s="285"/>
    </row>
    <row r="32" spans="1:3" x14ac:dyDescent="0.2">
      <c r="A32" s="61" t="s">
        <v>673</v>
      </c>
      <c r="B32" s="9" t="s">
        <v>911</v>
      </c>
      <c r="C32" s="358" t="s">
        <v>1064</v>
      </c>
    </row>
    <row r="33" spans="1:3" x14ac:dyDescent="0.2">
      <c r="A33" s="61" t="s">
        <v>673</v>
      </c>
      <c r="B33" s="9" t="s">
        <v>54</v>
      </c>
      <c r="C33" s="285"/>
    </row>
    <row r="34" spans="1:3" x14ac:dyDescent="0.2">
      <c r="A34" s="61" t="s">
        <v>673</v>
      </c>
      <c r="B34" s="9" t="s">
        <v>55</v>
      </c>
      <c r="C34" s="285"/>
    </row>
    <row r="35" spans="1:3" x14ac:dyDescent="0.2">
      <c r="A35" s="61" t="s">
        <v>673</v>
      </c>
      <c r="B35" s="9" t="s">
        <v>56</v>
      </c>
      <c r="C35" s="285"/>
    </row>
    <row r="36" spans="1:3" x14ac:dyDescent="0.2">
      <c r="A36" s="61" t="s">
        <v>673</v>
      </c>
      <c r="B36" s="60" t="s">
        <v>234</v>
      </c>
      <c r="C36" s="245"/>
    </row>
    <row r="37" spans="1:3" x14ac:dyDescent="0.2">
      <c r="B37" s="585"/>
      <c r="C37" s="586"/>
    </row>
    <row r="38" spans="1:3" x14ac:dyDescent="0.2"/>
    <row r="39" spans="1:3" ht="28.5" x14ac:dyDescent="0.2">
      <c r="B39" s="205" t="s">
        <v>679</v>
      </c>
    </row>
    <row r="40" spans="1:3" x14ac:dyDescent="0.2"/>
  </sheetData>
  <mergeCells count="4">
    <mergeCell ref="A1:C1"/>
    <mergeCell ref="B2:C2"/>
    <mergeCell ref="B21:C21"/>
    <mergeCell ref="B37:C37"/>
  </mergeCells>
  <phoneticPr fontId="0" type="noConversion"/>
  <pageMargins left="0.75" right="0.75" top="1" bottom="1" header="0.5" footer="0.5"/>
  <pageSetup scale="85" firstPageNumber="15" orientation="portrait" useFirstPageNumber="1" r:id="rId1"/>
  <headerFooter alignWithMargins="0">
    <oddHeader>&amp;CCommon Data Set 2016-2017</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5" sqref="F5"/>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55" t="s">
        <v>834</v>
      </c>
      <c r="B1" s="455"/>
      <c r="C1" s="455"/>
      <c r="D1" s="455"/>
      <c r="E1" s="447"/>
      <c r="F1" s="447"/>
    </row>
    <row r="2" spans="1:6" ht="8.25" customHeight="1" x14ac:dyDescent="0.2"/>
    <row r="3" spans="1:6" ht="28.5" customHeight="1" x14ac:dyDescent="0.2">
      <c r="A3" s="234" t="s">
        <v>339</v>
      </c>
      <c r="B3" s="501" t="s">
        <v>1030</v>
      </c>
      <c r="C3" s="501"/>
      <c r="D3" s="501"/>
      <c r="E3" s="590"/>
      <c r="F3" s="590"/>
    </row>
    <row r="4" spans="1:6" ht="37.5" customHeight="1" x14ac:dyDescent="0.2">
      <c r="A4" s="2" t="s">
        <v>339</v>
      </c>
      <c r="B4" s="587"/>
      <c r="C4" s="584"/>
      <c r="D4" s="584"/>
      <c r="E4" s="388" t="s">
        <v>613</v>
      </c>
      <c r="F4" s="389" t="s">
        <v>249</v>
      </c>
    </row>
    <row r="5" spans="1:6" ht="39.75" customHeight="1" x14ac:dyDescent="0.2">
      <c r="A5" s="2" t="s">
        <v>339</v>
      </c>
      <c r="B5" s="588" t="s">
        <v>469</v>
      </c>
      <c r="C5" s="589"/>
      <c r="D5" s="589"/>
      <c r="E5" s="90">
        <v>0.67</v>
      </c>
      <c r="F5" s="91">
        <v>0.66</v>
      </c>
    </row>
    <row r="6" spans="1:6" x14ac:dyDescent="0.2">
      <c r="A6" s="2" t="s">
        <v>339</v>
      </c>
      <c r="B6" s="449" t="s">
        <v>835</v>
      </c>
      <c r="C6" s="584"/>
      <c r="D6" s="584"/>
      <c r="E6" s="281">
        <v>0</v>
      </c>
      <c r="F6" s="91">
        <v>0.25</v>
      </c>
    </row>
    <row r="7" spans="1:6" x14ac:dyDescent="0.2">
      <c r="A7" s="2" t="s">
        <v>339</v>
      </c>
      <c r="B7" s="449" t="s">
        <v>836</v>
      </c>
      <c r="C7" s="584"/>
      <c r="D7" s="584"/>
      <c r="E7" s="281">
        <v>0</v>
      </c>
      <c r="F7" s="91">
        <v>0.25</v>
      </c>
    </row>
    <row r="8" spans="1:6" ht="24.75" customHeight="1" x14ac:dyDescent="0.2">
      <c r="A8" s="2" t="s">
        <v>339</v>
      </c>
      <c r="B8" s="449" t="s">
        <v>837</v>
      </c>
      <c r="C8" s="584"/>
      <c r="D8" s="584"/>
      <c r="E8" s="359">
        <v>0.996</v>
      </c>
      <c r="F8" s="91">
        <v>0.54308617234468937</v>
      </c>
    </row>
    <row r="9" spans="1:6" x14ac:dyDescent="0.2">
      <c r="A9" s="2" t="s">
        <v>339</v>
      </c>
      <c r="B9" s="449" t="s">
        <v>838</v>
      </c>
      <c r="C9" s="584"/>
      <c r="D9" s="584"/>
      <c r="E9" s="359">
        <v>4.0000000000000001E-3</v>
      </c>
      <c r="F9" s="280">
        <v>0.46</v>
      </c>
    </row>
    <row r="10" spans="1:6" x14ac:dyDescent="0.2">
      <c r="A10" s="2" t="s">
        <v>339</v>
      </c>
      <c r="B10" s="449" t="s">
        <v>839</v>
      </c>
      <c r="C10" s="584"/>
      <c r="D10" s="584"/>
      <c r="E10" s="266">
        <v>0</v>
      </c>
      <c r="F10" s="91">
        <v>8.0000000000000002E-3</v>
      </c>
    </row>
    <row r="11" spans="1:6" x14ac:dyDescent="0.2">
      <c r="A11" s="2" t="s">
        <v>339</v>
      </c>
      <c r="B11" s="449" t="s">
        <v>840</v>
      </c>
      <c r="C11" s="584"/>
      <c r="D11" s="584"/>
      <c r="E11" s="92">
        <v>18</v>
      </c>
      <c r="F11" s="92">
        <v>20</v>
      </c>
    </row>
    <row r="12" spans="1:6" x14ac:dyDescent="0.2">
      <c r="A12" s="2" t="s">
        <v>339</v>
      </c>
      <c r="B12" s="449" t="s">
        <v>841</v>
      </c>
      <c r="C12" s="584"/>
      <c r="D12" s="584"/>
      <c r="E12" s="283" t="s">
        <v>1067</v>
      </c>
      <c r="F12" s="283" t="s">
        <v>1067</v>
      </c>
    </row>
    <row r="13" spans="1:6" ht="9.75" customHeight="1" x14ac:dyDescent="0.2"/>
    <row r="14" spans="1:6" x14ac:dyDescent="0.2">
      <c r="A14" s="2" t="s">
        <v>338</v>
      </c>
      <c r="B14" s="591" t="s">
        <v>614</v>
      </c>
      <c r="C14" s="456"/>
      <c r="D14" s="456"/>
      <c r="E14" s="600"/>
      <c r="F14" s="600"/>
    </row>
    <row r="15" spans="1:6" x14ac:dyDescent="0.2">
      <c r="A15" s="2" t="s">
        <v>338</v>
      </c>
      <c r="B15" s="213" t="s">
        <v>609</v>
      </c>
      <c r="C15" s="168" t="s">
        <v>1064</v>
      </c>
      <c r="D15" s="7"/>
      <c r="E15" s="117"/>
      <c r="F15" s="117"/>
    </row>
    <row r="16" spans="1:6" x14ac:dyDescent="0.2">
      <c r="A16" s="2" t="s">
        <v>338</v>
      </c>
      <c r="B16" s="8" t="s">
        <v>842</v>
      </c>
      <c r="C16" s="168" t="s">
        <v>1064</v>
      </c>
    </row>
    <row r="17" spans="1:3" x14ac:dyDescent="0.2">
      <c r="A17" s="2" t="s">
        <v>338</v>
      </c>
      <c r="B17" s="8" t="s">
        <v>843</v>
      </c>
      <c r="C17" s="168" t="s">
        <v>1064</v>
      </c>
    </row>
    <row r="18" spans="1:3" x14ac:dyDescent="0.2">
      <c r="A18" s="2" t="s">
        <v>338</v>
      </c>
      <c r="B18" s="8" t="s">
        <v>310</v>
      </c>
      <c r="C18" s="168" t="s">
        <v>1064</v>
      </c>
    </row>
    <row r="19" spans="1:3" x14ac:dyDescent="0.2">
      <c r="A19" s="2" t="s">
        <v>338</v>
      </c>
      <c r="B19" s="8" t="s">
        <v>311</v>
      </c>
      <c r="C19" s="168" t="s">
        <v>1064</v>
      </c>
    </row>
    <row r="20" spans="1:3" ht="25.5" x14ac:dyDescent="0.2">
      <c r="A20" s="2" t="s">
        <v>338</v>
      </c>
      <c r="B20" s="202" t="s">
        <v>610</v>
      </c>
      <c r="C20" s="168" t="s">
        <v>1064</v>
      </c>
    </row>
    <row r="21" spans="1:3" x14ac:dyDescent="0.2">
      <c r="A21" s="2" t="s">
        <v>338</v>
      </c>
      <c r="B21" s="8" t="s">
        <v>312</v>
      </c>
      <c r="C21" s="168" t="s">
        <v>1064</v>
      </c>
    </row>
    <row r="22" spans="1:3" x14ac:dyDescent="0.2">
      <c r="A22" s="2" t="s">
        <v>338</v>
      </c>
      <c r="B22" s="8" t="s">
        <v>313</v>
      </c>
      <c r="C22" s="168" t="s">
        <v>1064</v>
      </c>
    </row>
    <row r="23" spans="1:3" x14ac:dyDescent="0.2">
      <c r="A23" s="2" t="s">
        <v>338</v>
      </c>
      <c r="B23" s="8" t="s">
        <v>314</v>
      </c>
      <c r="C23" s="168" t="s">
        <v>1064</v>
      </c>
    </row>
    <row r="24" spans="1:3" x14ac:dyDescent="0.2">
      <c r="A24" s="2" t="s">
        <v>338</v>
      </c>
      <c r="B24" s="197" t="s">
        <v>611</v>
      </c>
      <c r="C24" s="168" t="s">
        <v>1064</v>
      </c>
    </row>
    <row r="25" spans="1:3" x14ac:dyDescent="0.2">
      <c r="A25" s="2" t="s">
        <v>338</v>
      </c>
      <c r="B25" s="8" t="s">
        <v>315</v>
      </c>
      <c r="C25" s="168" t="s">
        <v>1064</v>
      </c>
    </row>
    <row r="26" spans="1:3" x14ac:dyDescent="0.2">
      <c r="A26" s="2" t="s">
        <v>338</v>
      </c>
      <c r="B26" s="8" t="s">
        <v>316</v>
      </c>
      <c r="C26" s="168" t="s">
        <v>1064</v>
      </c>
    </row>
    <row r="27" spans="1:3" x14ac:dyDescent="0.2">
      <c r="A27" s="2" t="s">
        <v>338</v>
      </c>
      <c r="B27" s="8" t="s">
        <v>317</v>
      </c>
      <c r="C27" s="65"/>
    </row>
    <row r="28" spans="1:3" x14ac:dyDescent="0.2">
      <c r="A28" s="2" t="s">
        <v>338</v>
      </c>
      <c r="B28" s="8" t="s">
        <v>318</v>
      </c>
      <c r="C28" s="168" t="s">
        <v>1064</v>
      </c>
    </row>
    <row r="29" spans="1:3" x14ac:dyDescent="0.2">
      <c r="A29" s="2" t="s">
        <v>338</v>
      </c>
      <c r="B29" s="8" t="s">
        <v>319</v>
      </c>
      <c r="C29" s="168" t="s">
        <v>1064</v>
      </c>
    </row>
    <row r="30" spans="1:3" x14ac:dyDescent="0.2">
      <c r="A30" s="2" t="s">
        <v>338</v>
      </c>
      <c r="B30" s="8" t="s">
        <v>320</v>
      </c>
      <c r="C30" s="168" t="s">
        <v>1064</v>
      </c>
    </row>
    <row r="31" spans="1:3" x14ac:dyDescent="0.2">
      <c r="A31" s="2" t="s">
        <v>338</v>
      </c>
      <c r="B31" s="8" t="s">
        <v>321</v>
      </c>
      <c r="C31" s="168" t="s">
        <v>1064</v>
      </c>
    </row>
    <row r="32" spans="1:3" x14ac:dyDescent="0.2">
      <c r="A32" s="2" t="s">
        <v>338</v>
      </c>
      <c r="B32" s="8" t="s">
        <v>322</v>
      </c>
      <c r="C32" s="168" t="s">
        <v>1064</v>
      </c>
    </row>
    <row r="33" spans="1:8" x14ac:dyDescent="0.2">
      <c r="A33" s="2" t="s">
        <v>338</v>
      </c>
      <c r="B33" s="8" t="s">
        <v>323</v>
      </c>
      <c r="C33" s="168" t="s">
        <v>1064</v>
      </c>
    </row>
    <row r="34" spans="1:8" x14ac:dyDescent="0.2">
      <c r="A34" s="2" t="s">
        <v>338</v>
      </c>
      <c r="B34" s="8" t="s">
        <v>324</v>
      </c>
      <c r="C34" s="168" t="s">
        <v>1064</v>
      </c>
    </row>
    <row r="35" spans="1:8" x14ac:dyDescent="0.2">
      <c r="A35" s="2" t="s">
        <v>338</v>
      </c>
      <c r="B35" s="8" t="s">
        <v>325</v>
      </c>
      <c r="C35" s="168" t="s">
        <v>1064</v>
      </c>
    </row>
    <row r="36" spans="1:8" ht="9" customHeight="1" x14ac:dyDescent="0.2"/>
    <row r="37" spans="1:8" x14ac:dyDescent="0.2">
      <c r="A37" s="2" t="s">
        <v>337</v>
      </c>
      <c r="B37" s="562" t="s">
        <v>756</v>
      </c>
      <c r="C37" s="576"/>
      <c r="D37" s="576"/>
      <c r="E37" s="596"/>
      <c r="F37" s="597"/>
      <c r="G37" s="156"/>
    </row>
    <row r="38" spans="1:8" s="93" customFormat="1" ht="25.5" x14ac:dyDescent="0.2">
      <c r="A38" s="2" t="s">
        <v>337</v>
      </c>
      <c r="B38" s="94"/>
      <c r="C38" s="595" t="s">
        <v>618</v>
      </c>
      <c r="D38" s="595"/>
      <c r="E38" s="390" t="s">
        <v>620</v>
      </c>
      <c r="F38" s="598" t="s">
        <v>619</v>
      </c>
      <c r="G38" s="599"/>
      <c r="H38" s="95"/>
    </row>
    <row r="39" spans="1:8" x14ac:dyDescent="0.2">
      <c r="A39" s="2" t="s">
        <v>337</v>
      </c>
      <c r="B39" s="58" t="s">
        <v>615</v>
      </c>
      <c r="C39" s="593" t="s">
        <v>1064</v>
      </c>
      <c r="D39" s="594"/>
      <c r="E39" s="168"/>
      <c r="F39" s="459"/>
      <c r="G39" s="579"/>
      <c r="H39" s="43"/>
    </row>
    <row r="40" spans="1:8" x14ac:dyDescent="0.2">
      <c r="A40" s="2" t="s">
        <v>337</v>
      </c>
      <c r="B40" s="58" t="s">
        <v>616</v>
      </c>
      <c r="C40" s="593" t="s">
        <v>1064</v>
      </c>
      <c r="D40" s="594"/>
      <c r="E40" s="168"/>
      <c r="F40" s="459"/>
      <c r="G40" s="579"/>
      <c r="H40" s="43"/>
    </row>
    <row r="41" spans="1:8" x14ac:dyDescent="0.2">
      <c r="A41" s="2" t="s">
        <v>337</v>
      </c>
      <c r="B41" s="58" t="s">
        <v>617</v>
      </c>
      <c r="C41" s="593" t="s">
        <v>1064</v>
      </c>
      <c r="D41" s="594"/>
      <c r="E41" s="168"/>
      <c r="F41" s="459"/>
      <c r="G41" s="579"/>
      <c r="H41" s="43"/>
    </row>
    <row r="42" spans="1:8" ht="9" customHeight="1" x14ac:dyDescent="0.2"/>
    <row r="43" spans="1:8" ht="26.25" customHeight="1" x14ac:dyDescent="0.2">
      <c r="A43" s="2" t="s">
        <v>336</v>
      </c>
      <c r="B43" s="591" t="s">
        <v>565</v>
      </c>
      <c r="C43" s="456"/>
      <c r="D43" s="456"/>
      <c r="E43" s="456"/>
      <c r="F43" s="456"/>
    </row>
    <row r="44" spans="1:8" x14ac:dyDescent="0.2">
      <c r="A44" s="2" t="s">
        <v>336</v>
      </c>
      <c r="B44" s="8" t="s">
        <v>326</v>
      </c>
      <c r="C44" s="168" t="s">
        <v>1064</v>
      </c>
    </row>
    <row r="45" spans="1:8" x14ac:dyDescent="0.2">
      <c r="A45" s="2" t="s">
        <v>336</v>
      </c>
      <c r="B45" s="8" t="s">
        <v>327</v>
      </c>
      <c r="C45" s="65"/>
    </row>
    <row r="46" spans="1:8" x14ac:dyDescent="0.2">
      <c r="A46" s="2" t="s">
        <v>336</v>
      </c>
      <c r="B46" s="8" t="s">
        <v>328</v>
      </c>
      <c r="C46" s="168" t="s">
        <v>1064</v>
      </c>
    </row>
    <row r="47" spans="1:8" ht="25.5" x14ac:dyDescent="0.2">
      <c r="A47" s="2" t="s">
        <v>336</v>
      </c>
      <c r="B47" s="8" t="s">
        <v>329</v>
      </c>
      <c r="C47" s="65"/>
    </row>
    <row r="48" spans="1:8" x14ac:dyDescent="0.2">
      <c r="A48" s="2" t="s">
        <v>336</v>
      </c>
      <c r="B48" s="8" t="s">
        <v>330</v>
      </c>
      <c r="C48" s="168" t="s">
        <v>1064</v>
      </c>
    </row>
    <row r="49" spans="1:4" ht="27.75" customHeight="1" x14ac:dyDescent="0.2">
      <c r="A49" s="2" t="s">
        <v>336</v>
      </c>
      <c r="B49" s="8" t="s">
        <v>331</v>
      </c>
      <c r="C49" s="168" t="s">
        <v>1064</v>
      </c>
    </row>
    <row r="50" spans="1:4" ht="24.75" customHeight="1" x14ac:dyDescent="0.2">
      <c r="A50" s="2" t="s">
        <v>336</v>
      </c>
      <c r="B50" s="8" t="s">
        <v>332</v>
      </c>
      <c r="C50" s="168" t="s">
        <v>1064</v>
      </c>
    </row>
    <row r="51" spans="1:4" x14ac:dyDescent="0.2">
      <c r="A51" s="2" t="s">
        <v>336</v>
      </c>
      <c r="B51" s="8" t="s">
        <v>333</v>
      </c>
      <c r="C51" s="168" t="s">
        <v>1064</v>
      </c>
    </row>
    <row r="52" spans="1:4" x14ac:dyDescent="0.2">
      <c r="A52" s="2" t="s">
        <v>336</v>
      </c>
      <c r="B52" s="8" t="s">
        <v>334</v>
      </c>
      <c r="C52" s="168" t="s">
        <v>1064</v>
      </c>
    </row>
    <row r="53" spans="1:4" x14ac:dyDescent="0.2">
      <c r="A53" s="2" t="s">
        <v>336</v>
      </c>
      <c r="B53" s="197" t="s">
        <v>156</v>
      </c>
      <c r="C53" s="168" t="s">
        <v>1064</v>
      </c>
    </row>
    <row r="54" spans="1:4" x14ac:dyDescent="0.2">
      <c r="A54" s="2" t="s">
        <v>336</v>
      </c>
      <c r="B54" s="215" t="s">
        <v>157</v>
      </c>
      <c r="C54" s="65"/>
    </row>
    <row r="55" spans="1:4" ht="15.75" customHeight="1" x14ac:dyDescent="0.2">
      <c r="A55" s="2" t="s">
        <v>336</v>
      </c>
      <c r="B55" s="96" t="s">
        <v>335</v>
      </c>
      <c r="C55" s="168" t="s">
        <v>1064</v>
      </c>
      <c r="D55" s="30"/>
    </row>
    <row r="56" spans="1:4" ht="13.5" customHeight="1" x14ac:dyDescent="0.2">
      <c r="A56" s="2"/>
      <c r="B56" s="284" t="s">
        <v>1068</v>
      </c>
      <c r="C56" s="229"/>
      <c r="D56" s="30"/>
    </row>
    <row r="57" spans="1:4" ht="3.75" customHeight="1" x14ac:dyDescent="0.2">
      <c r="A57" s="2"/>
      <c r="B57" s="592"/>
      <c r="C57" s="592"/>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hyperlinks>
    <hyperlink ref="B56" r:id="rId1"/>
  </hyperlinks>
  <pageMargins left="0.75" right="0.75" top="1" bottom="1" header="0.5" footer="0.5"/>
  <pageSetup scale="85" firstPageNumber="16" orientation="portrait" useFirstPageNumber="1" r:id="rId2"/>
  <headerFooter alignWithMargins="0">
    <oddHeader>&amp;CCommon Data Set 2016-2017</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showRowColHeaders="0" showRuler="0" view="pageLayout" zoomScale="90" zoomScaleNormal="100" zoomScalePageLayoutView="90" workbookViewId="0">
      <selection activeCell="C52" sqref="C52"/>
    </sheetView>
  </sheetViews>
  <sheetFormatPr defaultColWidth="0" defaultRowHeight="12.75" zeroHeight="1" x14ac:dyDescent="0.2"/>
  <cols>
    <col min="1" max="1" width="3.42578125" customWidth="1"/>
    <col min="2" max="2" width="37.85546875" customWidth="1"/>
    <col min="3" max="3" width="25" customWidth="1"/>
    <col min="4" max="4" width="23.5703125" customWidth="1"/>
    <col min="5" max="5" width="24.5703125" customWidth="1"/>
    <col min="6" max="16384" width="9.140625" hidden="1"/>
  </cols>
  <sheetData>
    <row r="1" spans="1:5" ht="18" x14ac:dyDescent="0.2">
      <c r="A1" s="455" t="s">
        <v>566</v>
      </c>
      <c r="B1" s="455"/>
      <c r="C1" s="455"/>
      <c r="D1" s="455"/>
      <c r="E1" s="455"/>
    </row>
    <row r="2" spans="1:5" ht="18" x14ac:dyDescent="0.2">
      <c r="A2" s="438"/>
      <c r="B2" s="438"/>
      <c r="C2" s="438"/>
      <c r="D2" s="438"/>
      <c r="E2" s="438"/>
    </row>
    <row r="3" spans="1:5" ht="31.5" customHeight="1" x14ac:dyDescent="0.2">
      <c r="A3" s="179" t="s">
        <v>739</v>
      </c>
      <c r="B3" s="526" t="s">
        <v>148</v>
      </c>
      <c r="C3" s="526"/>
      <c r="D3" s="603" t="s">
        <v>1069</v>
      </c>
      <c r="E3" s="603"/>
    </row>
    <row r="4" spans="1:5" x14ac:dyDescent="0.2">
      <c r="A4" s="432"/>
      <c r="B4" s="437"/>
      <c r="C4" s="437"/>
      <c r="D4" s="437"/>
      <c r="E4" s="437"/>
    </row>
    <row r="5" spans="1:5" x14ac:dyDescent="0.2">
      <c r="A5" s="432"/>
      <c r="B5" s="591" t="s">
        <v>1031</v>
      </c>
      <c r="C5" s="591"/>
      <c r="D5" s="591"/>
      <c r="E5" s="591"/>
    </row>
    <row r="6" spans="1:5" x14ac:dyDescent="0.2">
      <c r="A6" s="433"/>
      <c r="B6" s="429"/>
      <c r="C6" s="429"/>
      <c r="D6" s="429"/>
      <c r="E6" s="429"/>
    </row>
    <row r="7" spans="1:5" ht="42" customHeight="1" x14ac:dyDescent="0.2">
      <c r="A7" s="237"/>
      <c r="B7" s="604" t="s">
        <v>1032</v>
      </c>
      <c r="C7" s="466"/>
      <c r="D7" s="466"/>
      <c r="E7" s="466"/>
    </row>
    <row r="8" spans="1:5" x14ac:dyDescent="0.2">
      <c r="A8" s="433"/>
      <c r="B8" s="431"/>
      <c r="C8" s="429"/>
      <c r="D8" s="68"/>
      <c r="E8" s="162"/>
    </row>
    <row r="9" spans="1:5" x14ac:dyDescent="0.2">
      <c r="A9" s="430"/>
      <c r="B9" s="430"/>
      <c r="C9" s="430"/>
      <c r="D9" s="430"/>
      <c r="E9" s="430"/>
    </row>
    <row r="10" spans="1:5" ht="120" customHeight="1" x14ac:dyDescent="0.2">
      <c r="A10" s="179" t="s">
        <v>580</v>
      </c>
      <c r="B10" s="605" t="s">
        <v>1033</v>
      </c>
      <c r="C10" s="466"/>
      <c r="D10" s="466"/>
      <c r="E10" s="466"/>
    </row>
    <row r="11" spans="1:5" x14ac:dyDescent="0.2">
      <c r="A11" s="430"/>
      <c r="B11" s="437"/>
      <c r="C11" s="47"/>
      <c r="D11" s="430"/>
      <c r="E11" s="430"/>
    </row>
    <row r="12" spans="1:5" x14ac:dyDescent="0.2">
      <c r="A12" s="430" t="s">
        <v>580</v>
      </c>
      <c r="B12" s="436"/>
      <c r="C12" s="391" t="s">
        <v>567</v>
      </c>
      <c r="D12" s="391" t="s">
        <v>249</v>
      </c>
      <c r="E12" s="437"/>
    </row>
    <row r="13" spans="1:5" ht="25.5" x14ac:dyDescent="0.2">
      <c r="A13" s="430" t="s">
        <v>580</v>
      </c>
      <c r="B13" s="434" t="s">
        <v>477</v>
      </c>
      <c r="C13" s="99">
        <v>52612</v>
      </c>
      <c r="D13" s="99">
        <v>52612</v>
      </c>
      <c r="E13" s="437"/>
    </row>
    <row r="14" spans="1:5" ht="38.25" x14ac:dyDescent="0.2">
      <c r="A14" s="430" t="s">
        <v>580</v>
      </c>
      <c r="B14" s="434" t="s">
        <v>478</v>
      </c>
      <c r="C14" s="99"/>
      <c r="D14" s="99"/>
      <c r="E14" s="437"/>
    </row>
    <row r="15" spans="1:5" ht="25.5" x14ac:dyDescent="0.2">
      <c r="A15" s="430" t="s">
        <v>580</v>
      </c>
      <c r="B15" s="434" t="s">
        <v>479</v>
      </c>
      <c r="C15" s="99"/>
      <c r="D15" s="99"/>
      <c r="E15" s="437"/>
    </row>
    <row r="16" spans="1:5" ht="25.5" x14ac:dyDescent="0.2">
      <c r="A16" s="430" t="s">
        <v>580</v>
      </c>
      <c r="B16" s="434" t="s">
        <v>480</v>
      </c>
      <c r="C16" s="99"/>
      <c r="D16" s="99"/>
      <c r="E16" s="437"/>
    </row>
    <row r="17" spans="1:5" ht="25.5" x14ac:dyDescent="0.2">
      <c r="A17" s="430" t="s">
        <v>580</v>
      </c>
      <c r="B17" s="428" t="s">
        <v>481</v>
      </c>
      <c r="C17" s="99"/>
      <c r="D17" s="99"/>
      <c r="E17" s="437"/>
    </row>
    <row r="18" spans="1:5" x14ac:dyDescent="0.2">
      <c r="A18" s="430"/>
      <c r="B18" s="98"/>
      <c r="C18" s="100"/>
      <c r="D18" s="101"/>
      <c r="E18" s="437"/>
    </row>
    <row r="19" spans="1:5" x14ac:dyDescent="0.2">
      <c r="A19" s="430" t="s">
        <v>580</v>
      </c>
      <c r="B19" s="428" t="s">
        <v>278</v>
      </c>
      <c r="C19" s="99">
        <v>241</v>
      </c>
      <c r="D19" s="99">
        <v>241</v>
      </c>
      <c r="E19" s="437"/>
    </row>
    <row r="20" spans="1:5" x14ac:dyDescent="0.2">
      <c r="A20" s="430"/>
      <c r="B20" s="98"/>
      <c r="C20" s="100"/>
      <c r="D20" s="101"/>
      <c r="E20" s="437"/>
    </row>
    <row r="21" spans="1:5" ht="25.5" x14ac:dyDescent="0.2">
      <c r="A21" s="430" t="s">
        <v>580</v>
      </c>
      <c r="B21" s="428" t="s">
        <v>279</v>
      </c>
      <c r="C21" s="99">
        <f>+C22+C23</f>
        <v>14380</v>
      </c>
      <c r="D21" s="99">
        <f>+D22+D23</f>
        <v>14380</v>
      </c>
      <c r="E21" s="437"/>
    </row>
    <row r="22" spans="1:5" ht="25.5" x14ac:dyDescent="0.2">
      <c r="A22" s="430" t="s">
        <v>580</v>
      </c>
      <c r="B22" s="428" t="s">
        <v>280</v>
      </c>
      <c r="C22" s="99">
        <v>8564</v>
      </c>
      <c r="D22" s="99">
        <v>8564</v>
      </c>
      <c r="E22" s="437"/>
    </row>
    <row r="23" spans="1:5" ht="25.5" x14ac:dyDescent="0.2">
      <c r="A23" s="430" t="s">
        <v>580</v>
      </c>
      <c r="B23" s="428" t="s">
        <v>281</v>
      </c>
      <c r="C23" s="99">
        <f>5766+50</f>
        <v>5816</v>
      </c>
      <c r="D23" s="99">
        <f>5766+50</f>
        <v>5816</v>
      </c>
      <c r="E23" s="437"/>
    </row>
    <row r="24" spans="1:5" x14ac:dyDescent="0.2">
      <c r="A24" s="432"/>
      <c r="B24" s="437"/>
      <c r="C24" s="437"/>
      <c r="D24" s="437"/>
      <c r="E24" s="437"/>
    </row>
    <row r="25" spans="1:5" x14ac:dyDescent="0.2">
      <c r="A25" s="430" t="s">
        <v>580</v>
      </c>
      <c r="B25" s="606" t="s">
        <v>282</v>
      </c>
      <c r="C25" s="468"/>
      <c r="D25" s="102"/>
      <c r="E25" s="437"/>
    </row>
    <row r="26" spans="1:5" x14ac:dyDescent="0.2">
      <c r="A26" s="430"/>
      <c r="B26" s="43"/>
      <c r="C26" s="43"/>
      <c r="D26" s="103"/>
      <c r="E26" s="437"/>
    </row>
    <row r="27" spans="1:5" x14ac:dyDescent="0.2">
      <c r="A27" s="430" t="s">
        <v>580</v>
      </c>
      <c r="B27" s="607" t="s">
        <v>283</v>
      </c>
      <c r="C27" s="608"/>
      <c r="D27" s="608"/>
      <c r="E27" s="609"/>
    </row>
    <row r="28" spans="1:5" x14ac:dyDescent="0.2">
      <c r="A28" s="430"/>
      <c r="B28" s="610"/>
      <c r="C28" s="457"/>
      <c r="D28" s="457"/>
      <c r="E28" s="611"/>
    </row>
    <row r="29" spans="1:5" x14ac:dyDescent="0.2">
      <c r="A29" s="432"/>
      <c r="B29" s="437"/>
      <c r="C29" s="437"/>
      <c r="D29" s="437"/>
      <c r="E29" s="437"/>
    </row>
    <row r="30" spans="1:5" x14ac:dyDescent="0.2">
      <c r="A30" s="430" t="s">
        <v>284</v>
      </c>
      <c r="B30" s="508"/>
      <c r="C30" s="565"/>
      <c r="D30" s="33" t="s">
        <v>569</v>
      </c>
      <c r="E30" s="33" t="s">
        <v>570</v>
      </c>
    </row>
    <row r="31" spans="1:5" x14ac:dyDescent="0.2">
      <c r="A31" s="430" t="s">
        <v>284</v>
      </c>
      <c r="B31" s="601" t="s">
        <v>568</v>
      </c>
      <c r="C31" s="602"/>
      <c r="D31" s="92"/>
      <c r="E31" s="92"/>
    </row>
    <row r="32" spans="1:5" x14ac:dyDescent="0.2">
      <c r="A32" s="432"/>
      <c r="B32" s="437"/>
      <c r="C32" s="437"/>
      <c r="D32" s="437"/>
      <c r="E32" s="437"/>
    </row>
    <row r="33" spans="1:5" x14ac:dyDescent="0.2">
      <c r="A33" s="430" t="s">
        <v>285</v>
      </c>
      <c r="B33" s="508"/>
      <c r="C33" s="565"/>
      <c r="D33" s="33" t="s">
        <v>507</v>
      </c>
      <c r="E33" s="33" t="s">
        <v>508</v>
      </c>
    </row>
    <row r="34" spans="1:5" x14ac:dyDescent="0.2">
      <c r="A34" s="430" t="s">
        <v>285</v>
      </c>
      <c r="B34" s="601" t="s">
        <v>288</v>
      </c>
      <c r="C34" s="602"/>
      <c r="D34" s="65"/>
      <c r="E34" s="65"/>
    </row>
    <row r="35" spans="1:5" x14ac:dyDescent="0.2">
      <c r="A35" s="432"/>
      <c r="B35" s="437"/>
      <c r="C35" s="437"/>
      <c r="D35" s="437"/>
      <c r="E35" s="437"/>
    </row>
    <row r="36" spans="1:5" x14ac:dyDescent="0.2">
      <c r="A36" s="430" t="s">
        <v>286</v>
      </c>
      <c r="B36" s="437"/>
      <c r="C36" s="437"/>
      <c r="D36" s="33" t="s">
        <v>507</v>
      </c>
      <c r="E36" s="33" t="s">
        <v>508</v>
      </c>
    </row>
    <row r="37" spans="1:5" x14ac:dyDescent="0.2">
      <c r="A37" s="430" t="s">
        <v>286</v>
      </c>
      <c r="B37" s="521" t="s">
        <v>149</v>
      </c>
      <c r="C37" s="522"/>
      <c r="D37" s="65"/>
      <c r="E37" s="65"/>
    </row>
    <row r="38" spans="1:5" x14ac:dyDescent="0.2">
      <c r="A38" s="430" t="s">
        <v>286</v>
      </c>
      <c r="B38" s="521"/>
      <c r="C38" s="522"/>
      <c r="D38" s="65" t="s">
        <v>151</v>
      </c>
      <c r="E38" s="217"/>
    </row>
    <row r="39" spans="1:5" ht="27" customHeight="1" x14ac:dyDescent="0.2">
      <c r="A39" s="430" t="s">
        <v>286</v>
      </c>
      <c r="B39" s="521" t="s">
        <v>150</v>
      </c>
      <c r="C39" s="522"/>
      <c r="D39" s="246"/>
      <c r="E39" s="217"/>
    </row>
    <row r="40" spans="1:5" x14ac:dyDescent="0.2">
      <c r="A40" s="432"/>
      <c r="B40" s="446"/>
      <c r="C40" s="446"/>
      <c r="D40" s="446"/>
      <c r="E40" s="446"/>
    </row>
    <row r="41" spans="1:5" x14ac:dyDescent="0.2">
      <c r="A41" s="430" t="s">
        <v>287</v>
      </c>
      <c r="B41" s="576" t="s">
        <v>571</v>
      </c>
      <c r="C41" s="457"/>
      <c r="D41" s="457"/>
      <c r="E41" s="457"/>
    </row>
    <row r="42" spans="1:5" ht="25.5" x14ac:dyDescent="0.2">
      <c r="A42" s="430" t="s">
        <v>287</v>
      </c>
      <c r="B42" s="436"/>
      <c r="C42" s="89" t="s">
        <v>572</v>
      </c>
      <c r="D42" s="89" t="s">
        <v>573</v>
      </c>
      <c r="E42" s="89" t="s">
        <v>574</v>
      </c>
    </row>
    <row r="43" spans="1:5" x14ac:dyDescent="0.2">
      <c r="A43" s="430" t="s">
        <v>287</v>
      </c>
      <c r="B43" s="435" t="s">
        <v>575</v>
      </c>
      <c r="C43" s="102">
        <v>930</v>
      </c>
      <c r="D43" s="102">
        <v>930</v>
      </c>
      <c r="E43" s="102">
        <v>930</v>
      </c>
    </row>
    <row r="44" spans="1:5" x14ac:dyDescent="0.2">
      <c r="A44" s="430" t="s">
        <v>287</v>
      </c>
      <c r="B44" s="435" t="s">
        <v>576</v>
      </c>
      <c r="C44" s="104"/>
      <c r="D44" s="104"/>
      <c r="E44" s="102">
        <v>8564</v>
      </c>
    </row>
    <row r="45" spans="1:5" x14ac:dyDescent="0.2">
      <c r="A45" s="430" t="s">
        <v>287</v>
      </c>
      <c r="B45" s="435" t="s">
        <v>577</v>
      </c>
      <c r="C45" s="104"/>
      <c r="D45" s="102">
        <f>5766+50</f>
        <v>5816</v>
      </c>
      <c r="E45" s="102">
        <f>5766+50</f>
        <v>5816</v>
      </c>
    </row>
    <row r="46" spans="1:5" ht="38.25" x14ac:dyDescent="0.2">
      <c r="A46" s="430" t="s">
        <v>287</v>
      </c>
      <c r="B46" s="214" t="s">
        <v>612</v>
      </c>
      <c r="C46" s="104"/>
      <c r="D46" s="104"/>
      <c r="E46" s="102">
        <f>+E44+E45</f>
        <v>14380</v>
      </c>
    </row>
    <row r="47" spans="1:5" x14ac:dyDescent="0.2">
      <c r="A47" s="430" t="s">
        <v>287</v>
      </c>
      <c r="B47" s="435" t="s">
        <v>578</v>
      </c>
      <c r="C47" s="102" t="s">
        <v>1097</v>
      </c>
      <c r="D47" s="102" t="s">
        <v>1097</v>
      </c>
      <c r="E47" s="102" t="s">
        <v>1097</v>
      </c>
    </row>
    <row r="48" spans="1:5" x14ac:dyDescent="0.2">
      <c r="A48" s="430" t="s">
        <v>287</v>
      </c>
      <c r="B48" s="435" t="s">
        <v>579</v>
      </c>
      <c r="C48" s="102">
        <f>1850+358</f>
        <v>2208</v>
      </c>
      <c r="D48" s="102">
        <f>1850+358</f>
        <v>2208</v>
      </c>
      <c r="E48" s="102">
        <f>1850+358</f>
        <v>2208</v>
      </c>
    </row>
    <row r="49" spans="1:5" x14ac:dyDescent="0.2">
      <c r="A49" s="432"/>
      <c r="B49" s="437"/>
      <c r="C49" s="437"/>
      <c r="D49" s="437"/>
      <c r="E49" s="437"/>
    </row>
    <row r="50" spans="1:5" x14ac:dyDescent="0.2">
      <c r="A50" s="432"/>
      <c r="B50" s="437"/>
      <c r="C50" s="437"/>
      <c r="D50" s="437"/>
      <c r="E50" s="437"/>
    </row>
    <row r="51" spans="1:5" x14ac:dyDescent="0.2">
      <c r="A51" s="430" t="s">
        <v>409</v>
      </c>
      <c r="B51" s="501" t="s">
        <v>680</v>
      </c>
      <c r="C51" s="501"/>
      <c r="D51" s="437"/>
      <c r="E51" s="437"/>
    </row>
    <row r="52" spans="1:5" ht="25.5" x14ac:dyDescent="0.2">
      <c r="A52" s="430" t="s">
        <v>409</v>
      </c>
      <c r="B52" s="434" t="s">
        <v>845</v>
      </c>
      <c r="C52" s="105"/>
      <c r="D52" s="437"/>
      <c r="E52" s="437"/>
    </row>
    <row r="53" spans="1:5" ht="25.5" x14ac:dyDescent="0.2">
      <c r="A53" s="430" t="s">
        <v>409</v>
      </c>
      <c r="B53" s="434" t="s">
        <v>848</v>
      </c>
      <c r="C53" s="105"/>
      <c r="D53" s="437"/>
      <c r="E53" s="437"/>
    </row>
    <row r="54" spans="1:5" ht="25.5" x14ac:dyDescent="0.2">
      <c r="A54" s="430" t="s">
        <v>409</v>
      </c>
      <c r="B54" s="434" t="s">
        <v>479</v>
      </c>
      <c r="C54" s="105"/>
      <c r="D54" s="437"/>
      <c r="E54" s="437"/>
    </row>
    <row r="55" spans="1:5" ht="25.5" x14ac:dyDescent="0.2">
      <c r="A55" s="430" t="s">
        <v>409</v>
      </c>
      <c r="B55" s="434" t="s">
        <v>847</v>
      </c>
      <c r="C55" s="105"/>
      <c r="D55" s="437"/>
      <c r="E55" s="437"/>
    </row>
    <row r="56" spans="1:5" ht="25.5" x14ac:dyDescent="0.2">
      <c r="A56" s="430" t="s">
        <v>409</v>
      </c>
      <c r="B56" s="434" t="s">
        <v>846</v>
      </c>
      <c r="C56" s="105"/>
      <c r="D56" s="437"/>
      <c r="E56" s="437"/>
    </row>
  </sheetData>
  <mergeCells count="18">
    <mergeCell ref="B38:C38"/>
    <mergeCell ref="B39:C39"/>
    <mergeCell ref="B40:E40"/>
    <mergeCell ref="B41:E41"/>
    <mergeCell ref="B51:C51"/>
    <mergeCell ref="B34:C34"/>
    <mergeCell ref="B37:C37"/>
    <mergeCell ref="A1:E1"/>
    <mergeCell ref="D3:E3"/>
    <mergeCell ref="B5:E5"/>
    <mergeCell ref="B7:E7"/>
    <mergeCell ref="B10:E10"/>
    <mergeCell ref="B25:C25"/>
    <mergeCell ref="B3:C3"/>
    <mergeCell ref="B27:E28"/>
    <mergeCell ref="B30:C30"/>
    <mergeCell ref="B31:C31"/>
    <mergeCell ref="B33:C33"/>
  </mergeCells>
  <hyperlinks>
    <hyperlink ref="D3" r:id="rId1"/>
  </hyperlinks>
  <pageMargins left="0.7" right="0.7" top="0.75" bottom="0.75" header="0.3" footer="0.3"/>
  <pageSetup scale="79" firstPageNumber="18" orientation="portrait" useFirstPageNumber="1" r:id="rId2"/>
  <headerFooter>
    <oddHeader>&amp;C
Common Data Set 2016-2017</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view="pageLayout" topLeftCell="A124" zoomScaleNormal="100" workbookViewId="0">
      <selection activeCell="F34" sqref="F34"/>
    </sheetView>
  </sheetViews>
  <sheetFormatPr defaultColWidth="0" defaultRowHeight="12.75" zeroHeight="1" x14ac:dyDescent="0.2"/>
  <cols>
    <col min="1" max="1" width="4.7109375" style="1" customWidth="1"/>
    <col min="2" max="2" width="2.5703125" customWidth="1"/>
    <col min="3" max="3" width="41" customWidth="1"/>
    <col min="4" max="5" width="14.28515625" customWidth="1"/>
    <col min="6" max="6" width="13.28515625" customWidth="1"/>
    <col min="7" max="7" width="9.140625" hidden="1" customWidth="1"/>
    <col min="256" max="256" width="1.140625" customWidth="1"/>
  </cols>
  <sheetData>
    <row r="1" spans="1:6" ht="18" x14ac:dyDescent="0.2">
      <c r="A1" s="455" t="s">
        <v>410</v>
      </c>
      <c r="B1" s="455"/>
      <c r="C1" s="455"/>
      <c r="D1" s="455"/>
      <c r="E1" s="455"/>
      <c r="F1" s="455"/>
    </row>
    <row r="2" spans="1:6" x14ac:dyDescent="0.2"/>
    <row r="3" spans="1:6" ht="15.75" x14ac:dyDescent="0.2">
      <c r="B3" s="571" t="s">
        <v>411</v>
      </c>
      <c r="C3" s="572"/>
      <c r="D3" s="572"/>
    </row>
    <row r="4" spans="1:6" ht="105" customHeight="1" x14ac:dyDescent="0.2">
      <c r="A4" s="234"/>
      <c r="B4" s="529" t="s">
        <v>1034</v>
      </c>
      <c r="C4" s="456"/>
      <c r="D4" s="456"/>
      <c r="E4" s="456"/>
      <c r="F4" s="456"/>
    </row>
    <row r="5" spans="1:6" x14ac:dyDescent="0.2">
      <c r="A5" s="234"/>
      <c r="B5" s="86"/>
      <c r="C5" s="7"/>
      <c r="D5" s="7"/>
      <c r="E5" s="7"/>
      <c r="F5" s="7"/>
    </row>
    <row r="6" spans="1:6" ht="25.5" x14ac:dyDescent="0.2">
      <c r="A6" s="234" t="s">
        <v>352</v>
      </c>
      <c r="B6" s="643"/>
      <c r="C6" s="644"/>
      <c r="D6" s="644"/>
      <c r="E6" s="387" t="s">
        <v>1035</v>
      </c>
      <c r="F6" s="390" t="s">
        <v>1036</v>
      </c>
    </row>
    <row r="7" spans="1:6" ht="27" customHeight="1" x14ac:dyDescent="0.2">
      <c r="A7" s="2" t="s">
        <v>352</v>
      </c>
      <c r="B7" s="645" t="s">
        <v>211</v>
      </c>
      <c r="C7" s="449"/>
      <c r="D7" s="449"/>
      <c r="E7" s="288" t="s">
        <v>1064</v>
      </c>
      <c r="F7" s="116"/>
    </row>
    <row r="8" spans="1:6" x14ac:dyDescent="0.2">
      <c r="A8" s="2"/>
      <c r="B8" s="163"/>
      <c r="C8" s="43"/>
      <c r="D8" s="43"/>
      <c r="E8" s="164"/>
      <c r="F8" s="164"/>
    </row>
    <row r="9" spans="1:6" x14ac:dyDescent="0.2">
      <c r="A9" s="2" t="s">
        <v>354</v>
      </c>
      <c r="B9" s="466" t="s">
        <v>194</v>
      </c>
      <c r="C9" s="466"/>
      <c r="D9" s="466"/>
      <c r="E9" s="466"/>
      <c r="F9" s="466"/>
    </row>
    <row r="10" spans="1:6" x14ac:dyDescent="0.2">
      <c r="A10" s="2" t="s">
        <v>354</v>
      </c>
      <c r="B10" s="646" t="s">
        <v>195</v>
      </c>
      <c r="C10" s="646"/>
      <c r="D10" s="65"/>
    </row>
    <row r="11" spans="1:6" x14ac:dyDescent="0.2">
      <c r="A11" s="2" t="s">
        <v>354</v>
      </c>
      <c r="B11" s="616" t="s">
        <v>196</v>
      </c>
      <c r="C11" s="616"/>
      <c r="D11" s="168" t="s">
        <v>1064</v>
      </c>
    </row>
    <row r="12" spans="1:6" x14ac:dyDescent="0.2">
      <c r="A12" s="2" t="s">
        <v>354</v>
      </c>
      <c r="B12" s="616" t="s">
        <v>197</v>
      </c>
      <c r="C12" s="616"/>
      <c r="D12" s="65"/>
    </row>
    <row r="13" spans="1:6" x14ac:dyDescent="0.2"/>
    <row r="14" spans="1:6" ht="70.5" x14ac:dyDescent="0.2">
      <c r="A14" s="2" t="s">
        <v>352</v>
      </c>
      <c r="B14" s="640"/>
      <c r="C14" s="641"/>
      <c r="D14" s="642"/>
      <c r="E14" s="36" t="s">
        <v>416</v>
      </c>
      <c r="F14" s="36" t="s">
        <v>417</v>
      </c>
    </row>
    <row r="15" spans="1:6" ht="15" x14ac:dyDescent="0.25">
      <c r="A15" s="2" t="s">
        <v>352</v>
      </c>
      <c r="B15" s="636" t="s">
        <v>412</v>
      </c>
      <c r="C15" s="637"/>
      <c r="D15" s="637"/>
      <c r="E15" s="637"/>
      <c r="F15" s="638"/>
    </row>
    <row r="16" spans="1:6" x14ac:dyDescent="0.2">
      <c r="A16" s="2" t="s">
        <v>352</v>
      </c>
      <c r="B16" s="606" t="s">
        <v>413</v>
      </c>
      <c r="C16" s="467"/>
      <c r="D16" s="468"/>
      <c r="E16" s="106">
        <v>16353382</v>
      </c>
      <c r="F16" s="106"/>
    </row>
    <row r="17" spans="1:6" ht="26.25" customHeight="1" x14ac:dyDescent="0.2">
      <c r="A17" s="2" t="s">
        <v>352</v>
      </c>
      <c r="B17" s="606" t="s">
        <v>482</v>
      </c>
      <c r="C17" s="467"/>
      <c r="D17" s="468"/>
      <c r="E17" s="106">
        <v>5182149</v>
      </c>
      <c r="F17" s="106"/>
    </row>
    <row r="18" spans="1:6" ht="40.5" customHeight="1" x14ac:dyDescent="0.2">
      <c r="A18" s="2" t="s">
        <v>352</v>
      </c>
      <c r="B18" s="521" t="s">
        <v>793</v>
      </c>
      <c r="C18" s="528"/>
      <c r="D18" s="522"/>
      <c r="E18" s="106">
        <v>226351495</v>
      </c>
      <c r="F18" s="106"/>
    </row>
    <row r="19" spans="1:6" ht="27.75" customHeight="1" x14ac:dyDescent="0.2">
      <c r="A19" s="2" t="s">
        <v>352</v>
      </c>
      <c r="B19" s="606" t="s">
        <v>212</v>
      </c>
      <c r="C19" s="467"/>
      <c r="D19" s="468"/>
      <c r="E19" s="106">
        <v>7545198</v>
      </c>
      <c r="F19" s="106"/>
    </row>
    <row r="20" spans="1:6" x14ac:dyDescent="0.2">
      <c r="A20" s="2" t="s">
        <v>352</v>
      </c>
      <c r="B20" s="633" t="s">
        <v>526</v>
      </c>
      <c r="C20" s="634"/>
      <c r="D20" s="635"/>
      <c r="E20" s="107">
        <f>SUM(E16:E19)</f>
        <v>255432224</v>
      </c>
      <c r="F20" s="107">
        <f>SUM(F16:F19)</f>
        <v>0</v>
      </c>
    </row>
    <row r="21" spans="1:6" ht="15" x14ac:dyDescent="0.25">
      <c r="A21" s="2" t="s">
        <v>352</v>
      </c>
      <c r="B21" s="636" t="s">
        <v>527</v>
      </c>
      <c r="C21" s="637"/>
      <c r="D21" s="637"/>
      <c r="E21" s="637"/>
      <c r="F21" s="638"/>
    </row>
    <row r="22" spans="1:6" x14ac:dyDescent="0.2">
      <c r="A22" s="2" t="s">
        <v>352</v>
      </c>
      <c r="B22" s="606" t="s">
        <v>528</v>
      </c>
      <c r="C22" s="467"/>
      <c r="D22" s="468"/>
      <c r="E22" s="106">
        <v>31069620</v>
      </c>
      <c r="F22" s="108"/>
    </row>
    <row r="23" spans="1:6" x14ac:dyDescent="0.2">
      <c r="A23" s="2" t="s">
        <v>352</v>
      </c>
      <c r="B23" s="606" t="s">
        <v>849</v>
      </c>
      <c r="C23" s="467"/>
      <c r="D23" s="468"/>
      <c r="E23" s="106">
        <v>11537504</v>
      </c>
      <c r="F23" s="87"/>
    </row>
    <row r="24" spans="1:6" ht="25.5" customHeight="1" x14ac:dyDescent="0.2">
      <c r="A24" s="2" t="s">
        <v>352</v>
      </c>
      <c r="B24" s="606" t="s">
        <v>483</v>
      </c>
      <c r="C24" s="467"/>
      <c r="D24" s="468"/>
      <c r="E24" s="106">
        <v>2067616</v>
      </c>
      <c r="F24" s="109"/>
    </row>
    <row r="25" spans="1:6" x14ac:dyDescent="0.2">
      <c r="A25" s="2" t="s">
        <v>352</v>
      </c>
      <c r="B25" s="633" t="s">
        <v>529</v>
      </c>
      <c r="C25" s="634"/>
      <c r="D25" s="635"/>
      <c r="E25" s="365">
        <f>SUM(E22:E24)</f>
        <v>44674740</v>
      </c>
      <c r="F25" s="107">
        <f>SUM(F22,F24)</f>
        <v>0</v>
      </c>
    </row>
    <row r="26" spans="1:6" ht="15" x14ac:dyDescent="0.25">
      <c r="A26" s="2" t="s">
        <v>352</v>
      </c>
      <c r="B26" s="636" t="s">
        <v>345</v>
      </c>
      <c r="C26" s="637"/>
      <c r="D26" s="637"/>
      <c r="E26" s="637"/>
      <c r="F26" s="638"/>
    </row>
    <row r="27" spans="1:6" x14ac:dyDescent="0.2">
      <c r="A27" s="2" t="s">
        <v>352</v>
      </c>
      <c r="B27" s="459" t="s">
        <v>530</v>
      </c>
      <c r="C27" s="578"/>
      <c r="D27" s="579"/>
      <c r="E27" s="106">
        <v>11292249</v>
      </c>
      <c r="F27" s="108"/>
    </row>
    <row r="28" spans="1:6" ht="38.25" customHeight="1" x14ac:dyDescent="0.2">
      <c r="A28" s="2" t="s">
        <v>352</v>
      </c>
      <c r="B28" s="459" t="s">
        <v>1004</v>
      </c>
      <c r="C28" s="578"/>
      <c r="D28" s="579"/>
      <c r="E28" s="108">
        <v>0</v>
      </c>
      <c r="F28" s="108"/>
    </row>
    <row r="29" spans="1:6" x14ac:dyDescent="0.2">
      <c r="A29" s="2" t="s">
        <v>352</v>
      </c>
      <c r="B29" s="459" t="s">
        <v>531</v>
      </c>
      <c r="C29" s="578"/>
      <c r="D29" s="579"/>
      <c r="E29" s="108">
        <v>0</v>
      </c>
      <c r="F29" s="108"/>
    </row>
    <row r="30" spans="1:6" ht="34.5" customHeight="1" x14ac:dyDescent="0.2"/>
    <row r="31" spans="1:6" ht="90.75" customHeight="1" x14ac:dyDescent="0.2">
      <c r="A31" s="2" t="s">
        <v>353</v>
      </c>
      <c r="B31" s="591" t="s">
        <v>158</v>
      </c>
      <c r="C31" s="466"/>
      <c r="D31" s="466"/>
      <c r="E31" s="466"/>
      <c r="F31" s="466"/>
    </row>
    <row r="32" spans="1:6" ht="36" x14ac:dyDescent="0.2">
      <c r="A32" s="2" t="s">
        <v>353</v>
      </c>
      <c r="B32" s="118"/>
      <c r="C32" s="119"/>
      <c r="D32" s="31" t="s">
        <v>532</v>
      </c>
      <c r="E32" s="31" t="s">
        <v>533</v>
      </c>
      <c r="F32" s="31" t="s">
        <v>534</v>
      </c>
    </row>
    <row r="33" spans="1:6" ht="36" x14ac:dyDescent="0.2">
      <c r="A33" s="234" t="s">
        <v>353</v>
      </c>
      <c r="B33" s="110" t="s">
        <v>535</v>
      </c>
      <c r="C33" s="111" t="s">
        <v>1037</v>
      </c>
      <c r="D33" s="416">
        <v>3315</v>
      </c>
      <c r="E33" s="416">
        <v>14471</v>
      </c>
      <c r="F33" s="112"/>
    </row>
    <row r="34" spans="1:6" ht="24.75" customHeight="1" x14ac:dyDescent="0.2">
      <c r="A34" s="2" t="s">
        <v>353</v>
      </c>
      <c r="B34" s="110" t="s">
        <v>538</v>
      </c>
      <c r="C34" s="111" t="s">
        <v>484</v>
      </c>
      <c r="D34" s="416">
        <v>1826</v>
      </c>
      <c r="E34" s="416">
        <v>7469</v>
      </c>
      <c r="F34" s="112"/>
    </row>
    <row r="35" spans="1:6" ht="24" x14ac:dyDescent="0.2">
      <c r="A35" s="2" t="s">
        <v>353</v>
      </c>
      <c r="B35" s="110" t="s">
        <v>539</v>
      </c>
      <c r="C35" s="111" t="s">
        <v>540</v>
      </c>
      <c r="D35" s="416">
        <v>1513</v>
      </c>
      <c r="E35" s="416">
        <v>6538</v>
      </c>
      <c r="F35" s="112"/>
    </row>
    <row r="36" spans="1:6" ht="24" x14ac:dyDescent="0.2">
      <c r="A36" s="2" t="s">
        <v>353</v>
      </c>
      <c r="B36" s="110" t="s">
        <v>541</v>
      </c>
      <c r="C36" s="111" t="s">
        <v>485</v>
      </c>
      <c r="D36" s="416">
        <v>1513</v>
      </c>
      <c r="E36" s="416">
        <v>6538</v>
      </c>
      <c r="F36" s="112"/>
    </row>
    <row r="37" spans="1:6" ht="24" x14ac:dyDescent="0.2">
      <c r="A37" s="2" t="s">
        <v>353</v>
      </c>
      <c r="B37" s="110" t="s">
        <v>542</v>
      </c>
      <c r="C37" s="111" t="s">
        <v>254</v>
      </c>
      <c r="D37" s="416">
        <v>1484</v>
      </c>
      <c r="E37" s="416">
        <v>6390</v>
      </c>
      <c r="F37" s="112"/>
    </row>
    <row r="38" spans="1:6" ht="24" x14ac:dyDescent="0.2">
      <c r="A38" s="2" t="s">
        <v>353</v>
      </c>
      <c r="B38" s="110" t="s">
        <v>543</v>
      </c>
      <c r="C38" s="111" t="s">
        <v>255</v>
      </c>
      <c r="D38" s="416">
        <v>1343</v>
      </c>
      <c r="E38" s="416">
        <v>6077</v>
      </c>
      <c r="F38" s="112"/>
    </row>
    <row r="39" spans="1:6" ht="24" x14ac:dyDescent="0.2">
      <c r="A39" s="2" t="s">
        <v>353</v>
      </c>
      <c r="B39" s="110" t="s">
        <v>544</v>
      </c>
      <c r="C39" s="111" t="s">
        <v>256</v>
      </c>
      <c r="D39" s="416">
        <v>0</v>
      </c>
      <c r="E39" s="416">
        <v>0</v>
      </c>
      <c r="F39" s="112"/>
    </row>
    <row r="40" spans="1:6" ht="36" x14ac:dyDescent="0.2">
      <c r="A40" s="2" t="s">
        <v>353</v>
      </c>
      <c r="B40" s="110" t="s">
        <v>545</v>
      </c>
      <c r="C40" s="111" t="s">
        <v>557</v>
      </c>
      <c r="D40" s="416">
        <v>1513</v>
      </c>
      <c r="E40" s="416">
        <v>6538</v>
      </c>
      <c r="F40" s="112"/>
    </row>
    <row r="41" spans="1:6" ht="72" x14ac:dyDescent="0.2">
      <c r="A41" s="2" t="s">
        <v>353</v>
      </c>
      <c r="B41" s="110" t="s">
        <v>546</v>
      </c>
      <c r="C41" s="111" t="s">
        <v>257</v>
      </c>
      <c r="D41" s="289">
        <v>1</v>
      </c>
      <c r="E41" s="289">
        <v>1</v>
      </c>
      <c r="F41" s="289"/>
    </row>
    <row r="42" spans="1:6" ht="48" x14ac:dyDescent="0.2">
      <c r="A42" s="2" t="s">
        <v>353</v>
      </c>
      <c r="B42" s="110" t="s">
        <v>547</v>
      </c>
      <c r="C42" s="111" t="s">
        <v>903</v>
      </c>
      <c r="D42" s="290">
        <v>46568.927000000003</v>
      </c>
      <c r="E42" s="290">
        <v>46339.207999999999</v>
      </c>
      <c r="F42" s="290"/>
    </row>
    <row r="43" spans="1:6" ht="24" x14ac:dyDescent="0.2">
      <c r="A43" s="2" t="s">
        <v>353</v>
      </c>
      <c r="B43" s="113" t="s">
        <v>548</v>
      </c>
      <c r="C43" s="114" t="s">
        <v>258</v>
      </c>
      <c r="D43" s="290">
        <v>40332.798000000003</v>
      </c>
      <c r="E43" s="290">
        <v>39595.370000000003</v>
      </c>
      <c r="F43" s="290"/>
    </row>
    <row r="44" spans="1:6" ht="36.75" customHeight="1" x14ac:dyDescent="0.2">
      <c r="A44" s="2" t="s">
        <v>353</v>
      </c>
      <c r="B44" s="110" t="s">
        <v>549</v>
      </c>
      <c r="C44" s="111" t="s">
        <v>904</v>
      </c>
      <c r="D44" s="290">
        <v>5327.0540000000001</v>
      </c>
      <c r="E44" s="290">
        <v>5449.4880000000003</v>
      </c>
      <c r="F44" s="290"/>
    </row>
    <row r="45" spans="1:6" ht="48" x14ac:dyDescent="0.2">
      <c r="A45" s="2" t="s">
        <v>353</v>
      </c>
      <c r="B45" s="110" t="s">
        <v>550</v>
      </c>
      <c r="C45" s="111" t="s">
        <v>259</v>
      </c>
      <c r="D45" s="290">
        <v>4774.799</v>
      </c>
      <c r="E45" s="290">
        <v>5037.2939999999999</v>
      </c>
      <c r="F45" s="290"/>
    </row>
    <row r="46" spans="1:6" x14ac:dyDescent="0.2"/>
    <row r="47" spans="1:6" ht="84" customHeight="1" x14ac:dyDescent="0.2">
      <c r="A47" s="2" t="s">
        <v>556</v>
      </c>
      <c r="B47" s="639" t="s">
        <v>794</v>
      </c>
      <c r="C47" s="501"/>
      <c r="D47" s="501"/>
      <c r="E47" s="501"/>
      <c r="F47" s="501"/>
    </row>
    <row r="48" spans="1:6" ht="36" x14ac:dyDescent="0.2">
      <c r="A48" s="2" t="s">
        <v>556</v>
      </c>
      <c r="B48" s="118"/>
      <c r="C48" s="119"/>
      <c r="D48" s="31" t="s">
        <v>532</v>
      </c>
      <c r="E48" s="31" t="s">
        <v>551</v>
      </c>
      <c r="F48" s="31" t="s">
        <v>552</v>
      </c>
    </row>
    <row r="49" spans="1:7" ht="49.5" customHeight="1" x14ac:dyDescent="0.2">
      <c r="A49" s="2" t="s">
        <v>556</v>
      </c>
      <c r="B49" s="110" t="s">
        <v>553</v>
      </c>
      <c r="C49" s="111" t="s">
        <v>260</v>
      </c>
      <c r="D49" s="112"/>
      <c r="E49" s="112"/>
      <c r="F49" s="112"/>
    </row>
    <row r="50" spans="1:7" ht="36" x14ac:dyDescent="0.2">
      <c r="A50" s="2" t="s">
        <v>556</v>
      </c>
      <c r="B50" s="110" t="s">
        <v>554</v>
      </c>
      <c r="C50" s="111" t="s">
        <v>440</v>
      </c>
      <c r="D50" s="291"/>
      <c r="E50" s="291"/>
      <c r="F50" s="291"/>
    </row>
    <row r="51" spans="1:7" ht="36" x14ac:dyDescent="0.2">
      <c r="A51" s="2" t="s">
        <v>556</v>
      </c>
      <c r="B51" s="110" t="s">
        <v>555</v>
      </c>
      <c r="C51" s="111" t="s">
        <v>441</v>
      </c>
      <c r="D51" s="112"/>
      <c r="E51" s="112"/>
      <c r="F51" s="112"/>
    </row>
    <row r="52" spans="1:7" ht="36" x14ac:dyDescent="0.2">
      <c r="A52" s="2" t="s">
        <v>556</v>
      </c>
      <c r="B52" s="110" t="s">
        <v>193</v>
      </c>
      <c r="C52" s="111" t="s">
        <v>442</v>
      </c>
      <c r="D52" s="291"/>
      <c r="E52" s="291"/>
      <c r="F52" s="291"/>
    </row>
    <row r="53" spans="1:7" x14ac:dyDescent="0.2">
      <c r="A53"/>
    </row>
    <row r="54" spans="1:7" ht="14.25" customHeight="1" x14ac:dyDescent="0.2">
      <c r="A54" s="2" t="s">
        <v>354</v>
      </c>
      <c r="B54" s="169" t="s">
        <v>143</v>
      </c>
      <c r="C54" s="170"/>
      <c r="D54" s="292"/>
      <c r="E54" s="292"/>
      <c r="F54" s="292"/>
    </row>
    <row r="55" spans="1:7" s="188" customFormat="1" ht="24.75" customHeight="1" x14ac:dyDescent="0.2">
      <c r="A55" s="179"/>
      <c r="B55" s="250"/>
      <c r="C55" s="621" t="s">
        <v>995</v>
      </c>
      <c r="D55" s="550"/>
      <c r="E55" s="550"/>
      <c r="F55" s="550"/>
    </row>
    <row r="56" spans="1:7" s="188" customFormat="1" ht="64.5" customHeight="1" x14ac:dyDescent="0.2">
      <c r="A56" s="179"/>
      <c r="B56" s="250"/>
      <c r="C56" s="526" t="s">
        <v>1038</v>
      </c>
      <c r="D56" s="526"/>
      <c r="E56" s="526"/>
      <c r="F56" s="293"/>
    </row>
    <row r="57" spans="1:7" s="188" customFormat="1" ht="41.25" customHeight="1" x14ac:dyDescent="0.2">
      <c r="A57" s="179"/>
      <c r="B57" s="250"/>
      <c r="C57" s="624" t="s">
        <v>996</v>
      </c>
      <c r="D57" s="624"/>
      <c r="E57" s="624"/>
      <c r="F57" s="624"/>
    </row>
    <row r="58" spans="1:7" s="188" customFormat="1" ht="24" customHeight="1" x14ac:dyDescent="0.2">
      <c r="A58" s="249"/>
      <c r="B58" s="248"/>
      <c r="C58" s="623" t="s">
        <v>997</v>
      </c>
      <c r="D58" s="623"/>
      <c r="E58" s="623"/>
      <c r="F58" s="623"/>
    </row>
    <row r="59" spans="1:7" ht="39.75" customHeight="1" x14ac:dyDescent="0.2">
      <c r="A59" s="179" t="s">
        <v>355</v>
      </c>
      <c r="B59" s="573" t="s">
        <v>1039</v>
      </c>
      <c r="C59" s="573"/>
      <c r="D59" s="573"/>
      <c r="E59" s="573"/>
      <c r="F59" s="264">
        <v>3116</v>
      </c>
    </row>
    <row r="60" spans="1:7" s="6" customFormat="1" ht="84" customHeight="1" thickBot="1" x14ac:dyDescent="0.25">
      <c r="A60" s="251" t="s">
        <v>356</v>
      </c>
      <c r="B60" s="622" t="s">
        <v>1044</v>
      </c>
      <c r="C60" s="622"/>
      <c r="D60" s="622"/>
      <c r="E60" s="622"/>
      <c r="F60" s="622"/>
      <c r="G60" s="248"/>
    </row>
    <row r="61" spans="1:7" s="6" customFormat="1" ht="66" customHeight="1" x14ac:dyDescent="0.2">
      <c r="A61" s="251"/>
      <c r="B61" s="252"/>
      <c r="C61" s="625" t="s">
        <v>1040</v>
      </c>
      <c r="D61" s="627" t="s">
        <v>1041</v>
      </c>
      <c r="E61" s="629" t="s">
        <v>1042</v>
      </c>
      <c r="F61" s="631" t="s">
        <v>1043</v>
      </c>
      <c r="G61" s="248"/>
    </row>
    <row r="62" spans="1:7" s="6" customFormat="1" ht="62.25" customHeight="1" thickBot="1" x14ac:dyDescent="0.25">
      <c r="A62" s="251" t="s">
        <v>356</v>
      </c>
      <c r="B62" s="248"/>
      <c r="C62" s="626"/>
      <c r="D62" s="628"/>
      <c r="E62" s="630"/>
      <c r="F62" s="632"/>
      <c r="G62" s="248"/>
    </row>
    <row r="63" spans="1:7" s="6" customFormat="1" ht="63" customHeight="1" x14ac:dyDescent="0.2">
      <c r="A63" s="251"/>
      <c r="B63" s="252"/>
      <c r="C63" s="253" t="s">
        <v>998</v>
      </c>
      <c r="D63" s="254">
        <v>1265</v>
      </c>
      <c r="E63" s="255">
        <v>0.40596918999999998</v>
      </c>
      <c r="F63" s="256">
        <v>23389.284</v>
      </c>
      <c r="G63" s="248"/>
    </row>
    <row r="64" spans="1:7" s="6" customFormat="1" ht="63" customHeight="1" x14ac:dyDescent="0.2">
      <c r="A64" s="251"/>
      <c r="B64" s="252"/>
      <c r="C64" s="257" t="s">
        <v>999</v>
      </c>
      <c r="D64" s="258">
        <v>1193</v>
      </c>
      <c r="E64" s="259">
        <v>0.38286263999999998</v>
      </c>
      <c r="F64" s="260">
        <v>15177.915999999999</v>
      </c>
      <c r="G64" s="248"/>
    </row>
    <row r="65" spans="1:256" s="6" customFormat="1" ht="35.25" customHeight="1" x14ac:dyDescent="0.2">
      <c r="A65" s="251"/>
      <c r="B65" s="252"/>
      <c r="C65" s="261" t="s">
        <v>1000</v>
      </c>
      <c r="D65" s="258">
        <v>316</v>
      </c>
      <c r="E65" s="259">
        <v>0.10141207000000001</v>
      </c>
      <c r="F65" s="260">
        <v>3914.3629999999998</v>
      </c>
      <c r="G65" s="248"/>
    </row>
    <row r="66" spans="1:256" s="6" customFormat="1" ht="26.25" customHeight="1" x14ac:dyDescent="0.2">
      <c r="A66" s="251"/>
      <c r="B66" s="252"/>
      <c r="C66" s="261" t="s">
        <v>1001</v>
      </c>
      <c r="D66" s="258">
        <v>0</v>
      </c>
      <c r="E66" s="259">
        <v>0</v>
      </c>
      <c r="F66" s="294" t="s">
        <v>1087</v>
      </c>
      <c r="G66" s="248"/>
    </row>
    <row r="67" spans="1:256" s="6" customFormat="1" ht="30" customHeight="1" x14ac:dyDescent="0.2">
      <c r="A67" s="251"/>
      <c r="B67" s="252"/>
      <c r="C67" s="262" t="s">
        <v>1045</v>
      </c>
      <c r="D67" s="258">
        <v>233</v>
      </c>
      <c r="E67" s="263">
        <v>7.4775350000000004E-2</v>
      </c>
      <c r="F67" s="260">
        <v>43962.457000000002</v>
      </c>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60"/>
      <c r="BG67" s="260"/>
      <c r="BH67" s="260"/>
      <c r="BI67" s="260"/>
      <c r="BJ67" s="260"/>
      <c r="BK67" s="260"/>
      <c r="BL67" s="260"/>
      <c r="BM67" s="260"/>
      <c r="BN67" s="260"/>
      <c r="BO67" s="260"/>
      <c r="BP67" s="260"/>
      <c r="BQ67" s="260"/>
      <c r="BR67" s="260"/>
      <c r="BS67" s="260"/>
      <c r="BT67" s="260"/>
      <c r="BU67" s="260"/>
      <c r="BV67" s="260"/>
      <c r="BW67" s="260"/>
      <c r="BX67" s="260"/>
      <c r="BY67" s="260"/>
      <c r="BZ67" s="260"/>
      <c r="CA67" s="260"/>
      <c r="CB67" s="260"/>
      <c r="CC67" s="260"/>
      <c r="CD67" s="260"/>
      <c r="CE67" s="260"/>
      <c r="CF67" s="260"/>
      <c r="CG67" s="260"/>
      <c r="CH67" s="260"/>
      <c r="CI67" s="260"/>
      <c r="CJ67" s="260"/>
      <c r="CK67" s="260"/>
      <c r="CL67" s="260"/>
      <c r="CM67" s="260"/>
      <c r="CN67" s="260"/>
      <c r="CO67" s="260"/>
      <c r="CP67" s="260"/>
      <c r="CQ67" s="260"/>
      <c r="CR67" s="260"/>
      <c r="CS67" s="260"/>
      <c r="CT67" s="260"/>
      <c r="CU67" s="260"/>
      <c r="CV67" s="260"/>
      <c r="CW67" s="260"/>
      <c r="CX67" s="260"/>
      <c r="CY67" s="260"/>
      <c r="CZ67" s="260"/>
      <c r="DA67" s="260"/>
      <c r="DB67" s="260"/>
      <c r="DC67" s="260"/>
      <c r="DD67" s="260"/>
      <c r="DE67" s="260"/>
      <c r="DF67" s="260"/>
      <c r="DG67" s="260"/>
      <c r="DH67" s="260"/>
      <c r="DI67" s="260"/>
      <c r="DJ67" s="260"/>
      <c r="DK67" s="260"/>
      <c r="DL67" s="260"/>
      <c r="DM67" s="260"/>
      <c r="DN67" s="260"/>
      <c r="DO67" s="260"/>
      <c r="DP67" s="260"/>
      <c r="DQ67" s="260"/>
      <c r="DR67" s="260"/>
      <c r="DS67" s="260"/>
      <c r="DT67" s="260"/>
      <c r="DU67" s="260"/>
      <c r="DV67" s="260"/>
      <c r="DW67" s="260"/>
      <c r="DX67" s="260"/>
      <c r="DY67" s="260"/>
      <c r="DZ67" s="260"/>
      <c r="EA67" s="260"/>
      <c r="EB67" s="260"/>
      <c r="EC67" s="260"/>
      <c r="ED67" s="260"/>
      <c r="EE67" s="260"/>
      <c r="EF67" s="260"/>
      <c r="EG67" s="260"/>
      <c r="EH67" s="260"/>
      <c r="EI67" s="260"/>
      <c r="EJ67" s="260"/>
      <c r="EK67" s="260"/>
      <c r="EL67" s="260"/>
      <c r="EM67" s="260"/>
      <c r="EN67" s="260"/>
      <c r="EO67" s="260"/>
      <c r="EP67" s="260"/>
      <c r="EQ67" s="260"/>
      <c r="ER67" s="260"/>
      <c r="ES67" s="260"/>
      <c r="ET67" s="260"/>
      <c r="EU67" s="260"/>
      <c r="EV67" s="260"/>
      <c r="EW67" s="260"/>
      <c r="EX67" s="260"/>
      <c r="EY67" s="260"/>
      <c r="EZ67" s="260"/>
      <c r="FA67" s="260"/>
      <c r="FB67" s="260"/>
      <c r="FC67" s="260"/>
      <c r="FD67" s="260"/>
      <c r="FE67" s="260"/>
      <c r="FF67" s="260"/>
      <c r="FG67" s="260"/>
      <c r="FH67" s="260"/>
      <c r="FI67" s="260"/>
      <c r="FJ67" s="260"/>
      <c r="FK67" s="260"/>
      <c r="FL67" s="260"/>
      <c r="FM67" s="260"/>
      <c r="FN67" s="260"/>
      <c r="FO67" s="260"/>
      <c r="FP67" s="260"/>
      <c r="FQ67" s="260"/>
      <c r="FR67" s="260"/>
      <c r="FS67" s="260"/>
      <c r="FT67" s="260"/>
      <c r="FU67" s="260"/>
      <c r="FV67" s="260"/>
      <c r="FW67" s="260"/>
      <c r="FX67" s="260"/>
      <c r="FY67" s="260"/>
      <c r="FZ67" s="260"/>
      <c r="GA67" s="260"/>
      <c r="GB67" s="260"/>
      <c r="GC67" s="260"/>
      <c r="GD67" s="260"/>
      <c r="GE67" s="260"/>
      <c r="GF67" s="260"/>
      <c r="GG67" s="260"/>
      <c r="GH67" s="260"/>
      <c r="GI67" s="260"/>
      <c r="GJ67" s="260"/>
      <c r="GK67" s="260"/>
      <c r="GL67" s="260"/>
      <c r="GM67" s="260"/>
      <c r="GN67" s="260"/>
      <c r="GO67" s="260"/>
      <c r="GP67" s="260"/>
      <c r="GQ67" s="260"/>
      <c r="GR67" s="260"/>
      <c r="GS67" s="260"/>
      <c r="GT67" s="260"/>
      <c r="GU67" s="260"/>
      <c r="GV67" s="260"/>
      <c r="GW67" s="260"/>
      <c r="GX67" s="260"/>
      <c r="GY67" s="260"/>
      <c r="GZ67" s="260"/>
      <c r="HA67" s="260"/>
      <c r="HB67" s="260"/>
      <c r="HC67" s="260"/>
      <c r="HD67" s="260"/>
      <c r="HE67" s="260"/>
      <c r="HF67" s="260"/>
      <c r="HG67" s="260"/>
      <c r="HH67" s="260"/>
      <c r="HI67" s="260"/>
      <c r="HJ67" s="260"/>
      <c r="HK67" s="260"/>
      <c r="HL67" s="260"/>
      <c r="HM67" s="260"/>
      <c r="HN67" s="260"/>
      <c r="HO67" s="260"/>
      <c r="HP67" s="260"/>
      <c r="HQ67" s="260"/>
      <c r="HR67" s="260"/>
      <c r="HS67" s="260"/>
      <c r="HT67" s="260"/>
      <c r="HU67" s="260"/>
      <c r="HV67" s="260"/>
      <c r="HW67" s="260"/>
      <c r="HX67" s="260"/>
      <c r="HY67" s="260"/>
      <c r="HZ67" s="260"/>
      <c r="IA67" s="260"/>
      <c r="IB67" s="260"/>
      <c r="IC67" s="260"/>
      <c r="ID67" s="260"/>
      <c r="IE67" s="260"/>
      <c r="IF67" s="260"/>
      <c r="IG67" s="260"/>
      <c r="IH67" s="260"/>
      <c r="II67" s="260"/>
      <c r="IJ67" s="260"/>
      <c r="IK67" s="260"/>
      <c r="IL67" s="260"/>
      <c r="IM67" s="260"/>
      <c r="IN67" s="260"/>
      <c r="IO67" s="260"/>
      <c r="IP67" s="260"/>
      <c r="IQ67" s="260"/>
      <c r="IR67" s="260"/>
      <c r="IS67" s="260"/>
      <c r="IT67" s="260"/>
      <c r="IU67" s="392"/>
      <c r="IV67" s="393"/>
    </row>
    <row r="68" spans="1:256" x14ac:dyDescent="0.2">
      <c r="A68" s="2"/>
      <c r="B68" s="14"/>
      <c r="C68" s="14"/>
      <c r="D68" s="14"/>
      <c r="E68" s="14"/>
    </row>
    <row r="69" spans="1:256" ht="39" customHeight="1" x14ac:dyDescent="0.2">
      <c r="B69" s="620" t="s">
        <v>887</v>
      </c>
      <c r="C69" s="456"/>
      <c r="D69" s="456"/>
      <c r="E69" s="456"/>
      <c r="F69" s="456"/>
    </row>
    <row r="70" spans="1:256" ht="15.75" x14ac:dyDescent="0.2">
      <c r="B70" s="120"/>
      <c r="C70" s="7"/>
      <c r="D70" s="7"/>
      <c r="E70" s="7"/>
      <c r="F70" s="7"/>
    </row>
    <row r="71" spans="1:256" ht="26.25" customHeight="1" x14ac:dyDescent="0.2">
      <c r="A71" s="2" t="s">
        <v>357</v>
      </c>
      <c r="B71" s="466" t="s">
        <v>144</v>
      </c>
      <c r="C71" s="466"/>
      <c r="D71" s="466"/>
      <c r="E71" s="466"/>
      <c r="F71" s="466"/>
    </row>
    <row r="72" spans="1:256" x14ac:dyDescent="0.2">
      <c r="A72" s="2" t="s">
        <v>357</v>
      </c>
      <c r="B72" s="616" t="s">
        <v>443</v>
      </c>
      <c r="C72" s="616"/>
      <c r="D72" s="616"/>
      <c r="E72" s="168" t="s">
        <v>1064</v>
      </c>
    </row>
    <row r="73" spans="1:256" x14ac:dyDescent="0.2">
      <c r="A73" s="2" t="s">
        <v>357</v>
      </c>
      <c r="B73" s="616" t="s">
        <v>444</v>
      </c>
      <c r="C73" s="616"/>
      <c r="D73" s="616"/>
      <c r="E73" s="65"/>
    </row>
    <row r="74" spans="1:256" x14ac:dyDescent="0.2">
      <c r="A74" s="2" t="s">
        <v>357</v>
      </c>
      <c r="B74" s="616" t="s">
        <v>445</v>
      </c>
      <c r="C74" s="616"/>
      <c r="D74" s="616"/>
      <c r="E74" s="65"/>
    </row>
    <row r="75" spans="1:256" x14ac:dyDescent="0.2"/>
    <row r="76" spans="1:256" ht="40.5" customHeight="1" x14ac:dyDescent="0.2">
      <c r="A76" s="2" t="s">
        <v>357</v>
      </c>
      <c r="B76" s="449" t="s">
        <v>446</v>
      </c>
      <c r="C76" s="449"/>
      <c r="D76" s="449"/>
      <c r="E76" s="449"/>
      <c r="F76" s="92">
        <v>196</v>
      </c>
    </row>
    <row r="77" spans="1:256" x14ac:dyDescent="0.2">
      <c r="B77" s="7"/>
      <c r="C77" s="47"/>
      <c r="D77" s="7"/>
      <c r="E77" s="7"/>
      <c r="F77" s="30"/>
    </row>
    <row r="78" spans="1:256" ht="25.5" customHeight="1" x14ac:dyDescent="0.2">
      <c r="A78" s="2" t="s">
        <v>357</v>
      </c>
      <c r="B78" s="449" t="s">
        <v>447</v>
      </c>
      <c r="C78" s="449"/>
      <c r="D78" s="449"/>
      <c r="E78" s="449"/>
      <c r="F78" s="102">
        <v>58438</v>
      </c>
    </row>
    <row r="79" spans="1:256" x14ac:dyDescent="0.2">
      <c r="F79" s="295"/>
    </row>
    <row r="80" spans="1:256" ht="26.25" customHeight="1" x14ac:dyDescent="0.2">
      <c r="A80" s="2" t="s">
        <v>357</v>
      </c>
      <c r="B80" s="449" t="s">
        <v>820</v>
      </c>
      <c r="C80" s="449"/>
      <c r="D80" s="449"/>
      <c r="E80" s="449"/>
      <c r="F80" s="102">
        <v>11395314</v>
      </c>
    </row>
    <row r="81" spans="1:6" ht="26.25" customHeight="1" x14ac:dyDescent="0.2">
      <c r="A81" s="2"/>
      <c r="B81" s="43"/>
      <c r="C81" s="43"/>
      <c r="D81" s="43"/>
      <c r="E81" s="43"/>
      <c r="F81" s="103"/>
    </row>
    <row r="82" spans="1:6" ht="12.75" customHeight="1" x14ac:dyDescent="0.2">
      <c r="A82" s="2" t="s">
        <v>358</v>
      </c>
      <c r="B82" s="466" t="s">
        <v>888</v>
      </c>
      <c r="C82" s="466"/>
      <c r="D82" s="466"/>
      <c r="E82" s="466"/>
      <c r="F82" s="466"/>
    </row>
    <row r="83" spans="1:6" x14ac:dyDescent="0.2">
      <c r="A83" s="2" t="s">
        <v>358</v>
      </c>
      <c r="B83" s="618" t="s">
        <v>889</v>
      </c>
      <c r="C83" s="564"/>
      <c r="D83" s="565"/>
      <c r="E83" s="97"/>
    </row>
    <row r="84" spans="1:6" x14ac:dyDescent="0.2">
      <c r="A84" s="2" t="s">
        <v>358</v>
      </c>
      <c r="B84" s="618" t="s">
        <v>201</v>
      </c>
      <c r="C84" s="564"/>
      <c r="D84" s="565"/>
      <c r="E84" s="97" t="s">
        <v>1064</v>
      </c>
    </row>
    <row r="85" spans="1:6" x14ac:dyDescent="0.2">
      <c r="A85" s="2" t="s">
        <v>358</v>
      </c>
      <c r="B85" s="506" t="s">
        <v>681</v>
      </c>
      <c r="C85" s="561"/>
      <c r="D85" s="482"/>
      <c r="E85" s="28"/>
    </row>
    <row r="86" spans="1:6" x14ac:dyDescent="0.2">
      <c r="A86" s="2" t="s">
        <v>358</v>
      </c>
      <c r="B86" s="506" t="s">
        <v>682</v>
      </c>
      <c r="C86" s="561"/>
      <c r="D86" s="482"/>
      <c r="E86" s="28"/>
    </row>
    <row r="87" spans="1:6" x14ac:dyDescent="0.2">
      <c r="A87" s="2" t="s">
        <v>358</v>
      </c>
      <c r="B87" s="607" t="s">
        <v>47</v>
      </c>
      <c r="C87" s="608"/>
      <c r="D87" s="609"/>
      <c r="E87" s="28"/>
    </row>
    <row r="88" spans="1:6" x14ac:dyDescent="0.2">
      <c r="A88" s="2"/>
      <c r="B88" s="610" t="s">
        <v>1090</v>
      </c>
      <c r="C88" s="457"/>
      <c r="D88" s="457"/>
      <c r="E88" s="296" t="s">
        <v>1064</v>
      </c>
    </row>
    <row r="89" spans="1:6" x14ac:dyDescent="0.2"/>
    <row r="90" spans="1:6" ht="15.75" x14ac:dyDescent="0.2">
      <c r="B90" s="35" t="s">
        <v>198</v>
      </c>
    </row>
    <row r="91" spans="1:6" ht="12.75" customHeight="1" x14ac:dyDescent="0.2">
      <c r="B91" s="35"/>
    </row>
    <row r="92" spans="1:6" x14ac:dyDescent="0.2">
      <c r="A92" s="2" t="s">
        <v>359</v>
      </c>
      <c r="B92" s="466" t="s">
        <v>821</v>
      </c>
      <c r="C92" s="466"/>
      <c r="D92" s="466"/>
      <c r="E92" s="466"/>
      <c r="F92" s="466"/>
    </row>
    <row r="93" spans="1:6" x14ac:dyDescent="0.2">
      <c r="A93" s="2" t="s">
        <v>359</v>
      </c>
      <c r="B93" s="618" t="s">
        <v>199</v>
      </c>
      <c r="C93" s="564"/>
      <c r="D93" s="565"/>
      <c r="E93" s="97" t="s">
        <v>1064</v>
      </c>
    </row>
    <row r="94" spans="1:6" x14ac:dyDescent="0.2">
      <c r="A94" s="2" t="s">
        <v>359</v>
      </c>
      <c r="B94" s="618" t="s">
        <v>200</v>
      </c>
      <c r="C94" s="564"/>
      <c r="D94" s="565"/>
      <c r="E94" s="28"/>
    </row>
    <row r="95" spans="1:6" x14ac:dyDescent="0.2">
      <c r="A95" s="2" t="s">
        <v>359</v>
      </c>
      <c r="B95" s="618" t="s">
        <v>201</v>
      </c>
      <c r="C95" s="564"/>
      <c r="D95" s="565"/>
      <c r="E95" s="97" t="s">
        <v>1064</v>
      </c>
    </row>
    <row r="96" spans="1:6" x14ac:dyDescent="0.2">
      <c r="A96" s="2" t="s">
        <v>359</v>
      </c>
      <c r="B96" s="618" t="s">
        <v>202</v>
      </c>
      <c r="C96" s="564"/>
      <c r="D96" s="565"/>
      <c r="E96" s="28"/>
    </row>
    <row r="97" spans="1:6" x14ac:dyDescent="0.2">
      <c r="A97" s="2" t="s">
        <v>359</v>
      </c>
      <c r="B97" s="506" t="s">
        <v>683</v>
      </c>
      <c r="C97" s="561"/>
      <c r="D97" s="482"/>
      <c r="E97" s="97" t="s">
        <v>1064</v>
      </c>
    </row>
    <row r="98" spans="1:6" x14ac:dyDescent="0.2">
      <c r="A98" s="2" t="s">
        <v>359</v>
      </c>
      <c r="B98" s="618" t="s">
        <v>203</v>
      </c>
      <c r="C98" s="564"/>
      <c r="D98" s="565"/>
      <c r="E98" s="97" t="s">
        <v>1064</v>
      </c>
    </row>
    <row r="99" spans="1:6" x14ac:dyDescent="0.2">
      <c r="A99" s="2" t="s">
        <v>359</v>
      </c>
      <c r="B99" s="607" t="s">
        <v>47</v>
      </c>
      <c r="C99" s="608"/>
      <c r="D99" s="609"/>
      <c r="E99" s="97" t="s">
        <v>1064</v>
      </c>
    </row>
    <row r="100" spans="1:6" x14ac:dyDescent="0.2">
      <c r="A100" s="2"/>
      <c r="B100" s="619" t="s">
        <v>1088</v>
      </c>
      <c r="C100" s="457"/>
      <c r="D100" s="457"/>
      <c r="E100" s="53"/>
    </row>
    <row r="101" spans="1:6" x14ac:dyDescent="0.2"/>
    <row r="102" spans="1:6" x14ac:dyDescent="0.2">
      <c r="A102" s="2" t="s">
        <v>360</v>
      </c>
      <c r="B102" s="577" t="s">
        <v>204</v>
      </c>
      <c r="C102" s="577"/>
      <c r="D102" s="577"/>
      <c r="E102" s="577"/>
      <c r="F102" s="577"/>
    </row>
    <row r="103" spans="1:6" x14ac:dyDescent="0.2">
      <c r="A103" s="2" t="s">
        <v>360</v>
      </c>
      <c r="B103" s="616" t="s">
        <v>205</v>
      </c>
      <c r="C103" s="616"/>
      <c r="D103" s="616"/>
      <c r="E103" s="88"/>
      <c r="F103" s="121"/>
    </row>
    <row r="104" spans="1:6" x14ac:dyDescent="0.2">
      <c r="A104" s="2" t="s">
        <v>360</v>
      </c>
      <c r="B104" s="616" t="s">
        <v>206</v>
      </c>
      <c r="C104" s="616"/>
      <c r="D104" s="616"/>
      <c r="E104" s="88">
        <v>42415</v>
      </c>
      <c r="F104" s="42"/>
    </row>
    <row r="105" spans="1:6" ht="27" customHeight="1" x14ac:dyDescent="0.2">
      <c r="A105" s="2" t="s">
        <v>360</v>
      </c>
      <c r="B105" s="449" t="s">
        <v>207</v>
      </c>
      <c r="C105" s="449"/>
      <c r="D105" s="449"/>
      <c r="E105" s="65"/>
      <c r="F105" s="42"/>
    </row>
    <row r="106" spans="1:6" x14ac:dyDescent="0.2"/>
    <row r="107" spans="1:6" x14ac:dyDescent="0.2">
      <c r="A107" s="2" t="s">
        <v>361</v>
      </c>
      <c r="B107" s="466" t="s">
        <v>891</v>
      </c>
      <c r="C107" s="466"/>
      <c r="D107" s="466"/>
      <c r="E107" s="466"/>
      <c r="F107" s="466"/>
    </row>
    <row r="108" spans="1:6" x14ac:dyDescent="0.2">
      <c r="A108" s="2" t="s">
        <v>361</v>
      </c>
      <c r="B108" s="39" t="s">
        <v>535</v>
      </c>
      <c r="C108" s="616" t="s">
        <v>890</v>
      </c>
      <c r="D108" s="616"/>
      <c r="E108" s="123">
        <v>42461</v>
      </c>
      <c r="F108" s="122"/>
    </row>
    <row r="109" spans="1:6" x14ac:dyDescent="0.2">
      <c r="A109" s="2" t="s">
        <v>361</v>
      </c>
      <c r="B109" s="587"/>
      <c r="C109" s="587"/>
      <c r="D109" s="124" t="s">
        <v>507</v>
      </c>
      <c r="E109" s="33" t="s">
        <v>508</v>
      </c>
      <c r="F109" s="122"/>
    </row>
    <row r="110" spans="1:6" x14ac:dyDescent="0.2">
      <c r="A110" s="2" t="s">
        <v>361</v>
      </c>
      <c r="B110" s="125" t="s">
        <v>538</v>
      </c>
      <c r="C110" s="58" t="s">
        <v>892</v>
      </c>
      <c r="D110" s="65"/>
      <c r="E110" s="168" t="s">
        <v>1064</v>
      </c>
      <c r="F110" s="122"/>
    </row>
    <row r="111" spans="1:6" x14ac:dyDescent="0.2">
      <c r="A111" s="2" t="s">
        <v>361</v>
      </c>
      <c r="B111" s="126"/>
      <c r="C111" s="58" t="s">
        <v>893</v>
      </c>
      <c r="D111" s="127"/>
    </row>
    <row r="112" spans="1:6" x14ac:dyDescent="0.2"/>
    <row r="113" spans="1:5" x14ac:dyDescent="0.2">
      <c r="A113" s="2" t="s">
        <v>362</v>
      </c>
      <c r="B113" s="577" t="s">
        <v>894</v>
      </c>
      <c r="C113" s="577"/>
    </row>
    <row r="114" spans="1:5" x14ac:dyDescent="0.2">
      <c r="A114" s="2" t="s">
        <v>362</v>
      </c>
      <c r="B114" s="616" t="s">
        <v>895</v>
      </c>
      <c r="C114" s="616"/>
      <c r="D114" s="88">
        <v>42491</v>
      </c>
    </row>
    <row r="115" spans="1:5" x14ac:dyDescent="0.2">
      <c r="A115" s="2" t="s">
        <v>362</v>
      </c>
      <c r="B115" s="616" t="s">
        <v>896</v>
      </c>
      <c r="C115" s="616"/>
      <c r="D115" s="128"/>
    </row>
    <row r="116" spans="1:5" x14ac:dyDescent="0.2"/>
    <row r="117" spans="1:5" ht="15.75" x14ac:dyDescent="0.2">
      <c r="B117" s="35" t="s">
        <v>88</v>
      </c>
    </row>
    <row r="118" spans="1:5" ht="12.75" customHeight="1" x14ac:dyDescent="0.2">
      <c r="A118" s="147"/>
      <c r="B118" s="167" t="s">
        <v>822</v>
      </c>
      <c r="C118" s="156"/>
      <c r="D118" s="156"/>
      <c r="E118" s="156"/>
    </row>
    <row r="119" spans="1:5" x14ac:dyDescent="0.2">
      <c r="A119" s="2" t="s">
        <v>363</v>
      </c>
      <c r="B119" s="617" t="s">
        <v>89</v>
      </c>
      <c r="C119" s="617"/>
    </row>
    <row r="120" spans="1:5" x14ac:dyDescent="0.2">
      <c r="A120" s="2" t="s">
        <v>363</v>
      </c>
      <c r="B120" s="575" t="s">
        <v>90</v>
      </c>
      <c r="C120" s="575"/>
      <c r="D120" s="575"/>
    </row>
    <row r="121" spans="1:5" x14ac:dyDescent="0.2">
      <c r="A121" s="2" t="s">
        <v>363</v>
      </c>
      <c r="B121" s="616" t="s">
        <v>91</v>
      </c>
      <c r="C121" s="616"/>
      <c r="D121" s="584"/>
      <c r="E121" s="168" t="s">
        <v>1064</v>
      </c>
    </row>
    <row r="122" spans="1:5" x14ac:dyDescent="0.2">
      <c r="A122" s="2" t="s">
        <v>363</v>
      </c>
      <c r="B122" s="616" t="s">
        <v>92</v>
      </c>
      <c r="C122" s="616"/>
      <c r="D122" s="616"/>
      <c r="E122" s="168" t="s">
        <v>1064</v>
      </c>
    </row>
    <row r="123" spans="1:5" x14ac:dyDescent="0.2">
      <c r="A123" s="2" t="s">
        <v>363</v>
      </c>
      <c r="B123" s="616" t="s">
        <v>93</v>
      </c>
      <c r="C123" s="616"/>
      <c r="D123" s="616"/>
      <c r="E123" s="168" t="s">
        <v>1064</v>
      </c>
    </row>
    <row r="124" spans="1:5" x14ac:dyDescent="0.2"/>
    <row r="125" spans="1:5" x14ac:dyDescent="0.2">
      <c r="A125" s="2" t="s">
        <v>363</v>
      </c>
      <c r="B125" s="616" t="s">
        <v>94</v>
      </c>
      <c r="C125" s="616"/>
      <c r="D125" s="616"/>
      <c r="E125" s="168" t="s">
        <v>1064</v>
      </c>
    </row>
    <row r="126" spans="1:5" x14ac:dyDescent="0.2">
      <c r="A126" s="2" t="s">
        <v>363</v>
      </c>
      <c r="B126" s="616" t="s">
        <v>759</v>
      </c>
      <c r="C126" s="616"/>
      <c r="D126" s="616"/>
      <c r="E126" s="65"/>
    </row>
    <row r="127" spans="1:5" x14ac:dyDescent="0.2">
      <c r="A127" s="2" t="s">
        <v>363</v>
      </c>
      <c r="B127" s="616" t="s">
        <v>760</v>
      </c>
      <c r="C127" s="616"/>
      <c r="D127" s="616"/>
      <c r="E127" s="65"/>
    </row>
    <row r="128" spans="1:5" x14ac:dyDescent="0.2">
      <c r="A128" s="2" t="s">
        <v>363</v>
      </c>
      <c r="B128" s="616" t="s">
        <v>761</v>
      </c>
      <c r="C128" s="616"/>
      <c r="D128" s="616"/>
      <c r="E128" s="168" t="s">
        <v>1064</v>
      </c>
    </row>
    <row r="129" spans="1:6" x14ac:dyDescent="0.2">
      <c r="A129" s="2" t="s">
        <v>363</v>
      </c>
      <c r="B129" s="607" t="s">
        <v>47</v>
      </c>
      <c r="C129" s="608"/>
      <c r="D129" s="609"/>
      <c r="E129" s="9"/>
    </row>
    <row r="130" spans="1:6" x14ac:dyDescent="0.2">
      <c r="A130" s="2"/>
      <c r="B130" s="610"/>
      <c r="C130" s="457"/>
      <c r="D130" s="457"/>
      <c r="E130" s="53"/>
    </row>
    <row r="131" spans="1:6" x14ac:dyDescent="0.2"/>
    <row r="132" spans="1:6" x14ac:dyDescent="0.2">
      <c r="A132" s="2" t="s">
        <v>364</v>
      </c>
      <c r="B132" s="577" t="s">
        <v>762</v>
      </c>
      <c r="C132" s="577"/>
    </row>
    <row r="133" spans="1:6" x14ac:dyDescent="0.2">
      <c r="A133" s="2" t="s">
        <v>364</v>
      </c>
      <c r="B133" s="577" t="s">
        <v>897</v>
      </c>
      <c r="C133" s="572"/>
    </row>
    <row r="134" spans="1:6" x14ac:dyDescent="0.2">
      <c r="A134" s="2" t="s">
        <v>364</v>
      </c>
      <c r="B134" s="616" t="s">
        <v>763</v>
      </c>
      <c r="C134" s="616"/>
      <c r="D134" s="616"/>
      <c r="E134" s="168" t="s">
        <v>1064</v>
      </c>
    </row>
    <row r="135" spans="1:6" x14ac:dyDescent="0.2">
      <c r="A135" s="2" t="s">
        <v>364</v>
      </c>
      <c r="B135" s="616" t="s">
        <v>764</v>
      </c>
      <c r="C135" s="616"/>
      <c r="D135" s="616"/>
      <c r="E135" s="168" t="s">
        <v>1064</v>
      </c>
    </row>
    <row r="136" spans="1:6" x14ac:dyDescent="0.2">
      <c r="A136" s="2" t="s">
        <v>364</v>
      </c>
      <c r="B136" s="616" t="s">
        <v>765</v>
      </c>
      <c r="C136" s="616"/>
      <c r="D136" s="616"/>
      <c r="E136" s="168" t="s">
        <v>1064</v>
      </c>
    </row>
    <row r="137" spans="1:6" x14ac:dyDescent="0.2">
      <c r="A137" s="2" t="s">
        <v>364</v>
      </c>
      <c r="B137" s="616" t="s">
        <v>766</v>
      </c>
      <c r="C137" s="616"/>
      <c r="D137" s="616"/>
      <c r="E137" s="168" t="s">
        <v>1064</v>
      </c>
    </row>
    <row r="138" spans="1:6" x14ac:dyDescent="0.2">
      <c r="A138" s="2" t="s">
        <v>364</v>
      </c>
      <c r="B138" s="616" t="s">
        <v>448</v>
      </c>
      <c r="C138" s="616"/>
      <c r="D138" s="616"/>
      <c r="E138" s="168" t="s">
        <v>1064</v>
      </c>
    </row>
    <row r="139" spans="1:6" x14ac:dyDescent="0.2">
      <c r="A139" s="2" t="s">
        <v>364</v>
      </c>
      <c r="B139" s="616" t="s">
        <v>767</v>
      </c>
      <c r="C139" s="616"/>
      <c r="D139" s="616"/>
      <c r="E139" s="65"/>
    </row>
    <row r="140" spans="1:6" x14ac:dyDescent="0.2">
      <c r="A140" s="2" t="s">
        <v>364</v>
      </c>
      <c r="B140" s="616" t="s">
        <v>768</v>
      </c>
      <c r="C140" s="616"/>
      <c r="D140" s="616"/>
      <c r="E140" s="65"/>
    </row>
    <row r="141" spans="1:6" x14ac:dyDescent="0.2">
      <c r="A141" s="2" t="s">
        <v>364</v>
      </c>
      <c r="B141" s="607" t="s">
        <v>47</v>
      </c>
      <c r="C141" s="608"/>
      <c r="D141" s="609"/>
      <c r="E141" s="97"/>
    </row>
    <row r="142" spans="1:6" x14ac:dyDescent="0.2">
      <c r="A142" s="2"/>
      <c r="B142" s="610"/>
      <c r="C142" s="457"/>
      <c r="D142" s="457"/>
      <c r="E142" s="53"/>
    </row>
    <row r="143" spans="1:6" x14ac:dyDescent="0.2"/>
    <row r="144" spans="1:6" x14ac:dyDescent="0.2">
      <c r="A144" s="2" t="s">
        <v>365</v>
      </c>
      <c r="B144" s="577" t="s">
        <v>159</v>
      </c>
      <c r="C144" s="572"/>
      <c r="D144" s="572"/>
      <c r="E144" s="572"/>
      <c r="F144" s="572"/>
    </row>
    <row r="145" spans="1:5" x14ac:dyDescent="0.2">
      <c r="A145" s="2" t="s">
        <v>365</v>
      </c>
      <c r="B145" s="615"/>
      <c r="C145" s="615"/>
      <c r="D145" s="130" t="s">
        <v>769</v>
      </c>
      <c r="E145" s="130" t="s">
        <v>770</v>
      </c>
    </row>
    <row r="146" spans="1:5" x14ac:dyDescent="0.2">
      <c r="A146" s="2" t="s">
        <v>365</v>
      </c>
      <c r="B146" s="614" t="s">
        <v>771</v>
      </c>
      <c r="C146" s="614"/>
      <c r="D146" s="97"/>
      <c r="E146" s="97"/>
    </row>
    <row r="147" spans="1:5" x14ac:dyDescent="0.2">
      <c r="A147" s="2" t="s">
        <v>365</v>
      </c>
      <c r="B147" s="614" t="s">
        <v>772</v>
      </c>
      <c r="C147" s="614"/>
      <c r="D147" s="28"/>
      <c r="E147" s="28"/>
    </row>
    <row r="148" spans="1:5" x14ac:dyDescent="0.2">
      <c r="A148" s="2" t="s">
        <v>365</v>
      </c>
      <c r="B148" s="614" t="s">
        <v>773</v>
      </c>
      <c r="C148" s="614"/>
      <c r="D148" s="28"/>
      <c r="E148" s="28"/>
    </row>
    <row r="149" spans="1:5" x14ac:dyDescent="0.2">
      <c r="A149" s="2" t="s">
        <v>365</v>
      </c>
      <c r="B149" s="614" t="s">
        <v>774</v>
      </c>
      <c r="C149" s="614"/>
      <c r="D149" s="28"/>
      <c r="E149" s="28"/>
    </row>
    <row r="150" spans="1:5" x14ac:dyDescent="0.2">
      <c r="A150" s="2" t="s">
        <v>365</v>
      </c>
      <c r="B150" s="614" t="s">
        <v>775</v>
      </c>
      <c r="C150" s="614"/>
      <c r="D150" s="28"/>
      <c r="E150" s="28"/>
    </row>
    <row r="151" spans="1:5" x14ac:dyDescent="0.2">
      <c r="A151" s="2" t="s">
        <v>365</v>
      </c>
      <c r="B151" s="614" t="s">
        <v>776</v>
      </c>
      <c r="C151" s="614"/>
      <c r="D151" s="97" t="s">
        <v>1064</v>
      </c>
      <c r="E151" s="115"/>
    </row>
    <row r="152" spans="1:5" x14ac:dyDescent="0.2">
      <c r="A152" s="2" t="s">
        <v>365</v>
      </c>
      <c r="B152" s="614" t="s">
        <v>777</v>
      </c>
      <c r="C152" s="614"/>
      <c r="D152" s="28"/>
      <c r="E152" s="28"/>
    </row>
    <row r="153" spans="1:5" x14ac:dyDescent="0.2">
      <c r="A153" s="2" t="s">
        <v>365</v>
      </c>
      <c r="B153" s="614" t="s">
        <v>936</v>
      </c>
      <c r="C153" s="614"/>
      <c r="D153" s="28"/>
      <c r="E153" s="28"/>
    </row>
    <row r="154" spans="1:5" x14ac:dyDescent="0.2">
      <c r="A154" s="2" t="s">
        <v>365</v>
      </c>
      <c r="B154" s="614" t="s">
        <v>778</v>
      </c>
      <c r="C154" s="614"/>
      <c r="D154" s="97"/>
      <c r="E154" s="28"/>
    </row>
    <row r="155" spans="1:5" x14ac:dyDescent="0.2">
      <c r="A155" s="2" t="s">
        <v>365</v>
      </c>
      <c r="B155" s="614" t="s">
        <v>779</v>
      </c>
      <c r="C155" s="614"/>
      <c r="D155" s="28"/>
      <c r="E155" s="28"/>
    </row>
    <row r="156" spans="1:5" x14ac:dyDescent="0.2">
      <c r="A156" s="2" t="s">
        <v>365</v>
      </c>
      <c r="B156" s="614" t="s">
        <v>780</v>
      </c>
      <c r="C156" s="614"/>
      <c r="D156" s="28"/>
      <c r="E156" s="28"/>
    </row>
    <row r="157" spans="1:5" x14ac:dyDescent="0.2"/>
    <row r="158" spans="1:5" ht="55.5" customHeight="1" x14ac:dyDescent="0.2">
      <c r="A158" s="179" t="s">
        <v>606</v>
      </c>
      <c r="B158" s="550" t="s">
        <v>607</v>
      </c>
      <c r="C158" s="550"/>
      <c r="D158" s="550"/>
      <c r="E158" s="550"/>
    </row>
    <row r="159" spans="1:5" x14ac:dyDescent="0.2">
      <c r="B159" s="612" t="s">
        <v>1089</v>
      </c>
      <c r="C159" s="613"/>
      <c r="D159" s="613"/>
      <c r="E159" s="613"/>
    </row>
    <row r="160" spans="1:5" x14ac:dyDescent="0.2">
      <c r="B160" s="613"/>
      <c r="C160" s="613"/>
      <c r="D160" s="613"/>
      <c r="E160" s="613"/>
    </row>
    <row r="161" spans="2:5" x14ac:dyDescent="0.2">
      <c r="B161" s="613"/>
      <c r="C161" s="613"/>
      <c r="D161" s="613"/>
      <c r="E161" s="613"/>
    </row>
    <row r="162" spans="2:5" x14ac:dyDescent="0.2">
      <c r="B162" s="613"/>
      <c r="C162" s="613"/>
      <c r="D162" s="613"/>
      <c r="E162" s="613"/>
    </row>
    <row r="163" spans="2:5" x14ac:dyDescent="0.2"/>
    <row r="164" spans="2:5" x14ac:dyDescent="0.2"/>
    <row r="165" spans="2:5" x14ac:dyDescent="0.2"/>
    <row r="166" spans="2:5" x14ac:dyDescent="0.2"/>
    <row r="167" spans="2:5" x14ac:dyDescent="0.2"/>
    <row r="168" spans="2:5" x14ac:dyDescent="0.2"/>
  </sheetData>
  <mergeCells count="108">
    <mergeCell ref="A1:F1"/>
    <mergeCell ref="B3:D3"/>
    <mergeCell ref="B4:F4"/>
    <mergeCell ref="B6:D6"/>
    <mergeCell ref="B7:D7"/>
    <mergeCell ref="B9:F9"/>
    <mergeCell ref="B10:C10"/>
    <mergeCell ref="B11:C11"/>
    <mergeCell ref="B12:C12"/>
    <mergeCell ref="B14:D14"/>
    <mergeCell ref="B15:F15"/>
    <mergeCell ref="B16:D16"/>
    <mergeCell ref="B17:D17"/>
    <mergeCell ref="B18:D18"/>
    <mergeCell ref="B19:D19"/>
    <mergeCell ref="B20:D20"/>
    <mergeCell ref="B21:F21"/>
    <mergeCell ref="B22:D22"/>
    <mergeCell ref="B23:D23"/>
    <mergeCell ref="B24:D24"/>
    <mergeCell ref="B25:D25"/>
    <mergeCell ref="B26:F26"/>
    <mergeCell ref="B27:D27"/>
    <mergeCell ref="B28:D28"/>
    <mergeCell ref="B29:D29"/>
    <mergeCell ref="B31:F31"/>
    <mergeCell ref="B47:F47"/>
    <mergeCell ref="C55:F55"/>
    <mergeCell ref="B59:E59"/>
    <mergeCell ref="B60:F60"/>
    <mergeCell ref="C58:F58"/>
    <mergeCell ref="C57:F57"/>
    <mergeCell ref="C56:E56"/>
    <mergeCell ref="C61:C62"/>
    <mergeCell ref="D61:D62"/>
    <mergeCell ref="E61:E62"/>
    <mergeCell ref="F61:F62"/>
    <mergeCell ref="B69:F69"/>
    <mergeCell ref="B71:F71"/>
    <mergeCell ref="B72:D72"/>
    <mergeCell ref="B73:D73"/>
    <mergeCell ref="B74:D74"/>
    <mergeCell ref="B76:E76"/>
    <mergeCell ref="B78:E78"/>
    <mergeCell ref="B80:E80"/>
    <mergeCell ref="B82:F82"/>
    <mergeCell ref="B83:D83"/>
    <mergeCell ref="B84:D84"/>
    <mergeCell ref="B85:D85"/>
    <mergeCell ref="B86:D86"/>
    <mergeCell ref="B87:D87"/>
    <mergeCell ref="B88:D88"/>
    <mergeCell ref="B92:F92"/>
    <mergeCell ref="B93:D93"/>
    <mergeCell ref="B94:D94"/>
    <mergeCell ref="B95:D95"/>
    <mergeCell ref="B96:D96"/>
    <mergeCell ref="B97:D97"/>
    <mergeCell ref="B98:D98"/>
    <mergeCell ref="B99:D99"/>
    <mergeCell ref="B100:D100"/>
    <mergeCell ref="B102:F102"/>
    <mergeCell ref="B103:D103"/>
    <mergeCell ref="B104:D104"/>
    <mergeCell ref="B105:D105"/>
    <mergeCell ref="B107:F107"/>
    <mergeCell ref="C108:D108"/>
    <mergeCell ref="B109:C109"/>
    <mergeCell ref="B113:C113"/>
    <mergeCell ref="B114:C114"/>
    <mergeCell ref="B115:C115"/>
    <mergeCell ref="B119:C119"/>
    <mergeCell ref="B120:D120"/>
    <mergeCell ref="B121:D121"/>
    <mergeCell ref="B122:D122"/>
    <mergeCell ref="B123:D123"/>
    <mergeCell ref="B125:D125"/>
    <mergeCell ref="B126:D126"/>
    <mergeCell ref="B127:D127"/>
    <mergeCell ref="B128:D128"/>
    <mergeCell ref="B129:D129"/>
    <mergeCell ref="B130:D130"/>
    <mergeCell ref="B132:C132"/>
    <mergeCell ref="B133:C133"/>
    <mergeCell ref="B134:D134"/>
    <mergeCell ref="B135:D135"/>
    <mergeCell ref="B136:D136"/>
    <mergeCell ref="B137:D137"/>
    <mergeCell ref="B138:D138"/>
    <mergeCell ref="B139:D139"/>
    <mergeCell ref="B140:D140"/>
    <mergeCell ref="B158:E158"/>
    <mergeCell ref="B159:E162"/>
    <mergeCell ref="B150:C150"/>
    <mergeCell ref="B151:C151"/>
    <mergeCell ref="B152:C152"/>
    <mergeCell ref="B153:C153"/>
    <mergeCell ref="B154:C154"/>
    <mergeCell ref="B155:C155"/>
    <mergeCell ref="B141:D141"/>
    <mergeCell ref="B142:D142"/>
    <mergeCell ref="B144:F144"/>
    <mergeCell ref="B145:C145"/>
    <mergeCell ref="B146:C146"/>
    <mergeCell ref="B147:C147"/>
    <mergeCell ref="B148:C148"/>
    <mergeCell ref="B149:C149"/>
    <mergeCell ref="B156:C156"/>
  </mergeCells>
  <pageMargins left="0.7" right="0.7" top="0.75" bottom="0.75" header="0.3" footer="0.3"/>
  <pageSetup scale="85" firstPageNumber="20" orientation="portrait" useFirstPageNumber="1" r:id="rId1"/>
  <headerFooter>
    <oddFooter>&amp;CCDS-H&amp;RPage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B39" sqref="B39:K39"/>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55" t="s">
        <v>160</v>
      </c>
      <c r="B1" s="455"/>
      <c r="C1" s="455"/>
      <c r="D1" s="455"/>
      <c r="E1" s="455"/>
      <c r="F1" s="455"/>
      <c r="G1" s="455"/>
      <c r="H1" s="455"/>
      <c r="I1" s="455"/>
      <c r="J1" s="455"/>
      <c r="K1" s="455"/>
    </row>
    <row r="2" spans="1:17" x14ac:dyDescent="0.2">
      <c r="A2" s="363"/>
      <c r="B2" s="363"/>
      <c r="C2" s="363"/>
      <c r="D2" s="363"/>
      <c r="E2" s="363"/>
      <c r="F2" s="363"/>
      <c r="G2" s="363"/>
      <c r="H2" s="363"/>
      <c r="I2" s="363"/>
      <c r="J2" s="363"/>
      <c r="K2" s="363"/>
    </row>
    <row r="3" spans="1:17" ht="38.25" customHeight="1" x14ac:dyDescent="0.2">
      <c r="A3" s="3" t="s">
        <v>189</v>
      </c>
      <c r="B3" s="559" t="s">
        <v>1046</v>
      </c>
      <c r="C3" s="649"/>
      <c r="D3" s="649"/>
      <c r="E3" s="649"/>
      <c r="F3" s="649"/>
      <c r="G3" s="649"/>
      <c r="H3" s="649"/>
      <c r="I3" s="649"/>
      <c r="J3" s="649"/>
      <c r="K3" s="649"/>
    </row>
    <row r="4" spans="1:17" ht="66" customHeight="1" x14ac:dyDescent="0.2">
      <c r="A4" s="363"/>
      <c r="B4" s="656" t="s">
        <v>795</v>
      </c>
      <c r="C4" s="656"/>
      <c r="D4" s="656"/>
      <c r="E4" s="656"/>
      <c r="F4" s="656"/>
      <c r="G4" s="656"/>
      <c r="H4" s="656"/>
      <c r="I4" s="656"/>
      <c r="J4" s="656"/>
      <c r="K4" s="656"/>
    </row>
    <row r="5" spans="1:17" s="183" customFormat="1" x14ac:dyDescent="0.2">
      <c r="B5" s="184"/>
      <c r="C5" s="185"/>
      <c r="D5" s="182"/>
      <c r="E5" s="182"/>
      <c r="F5" s="182"/>
      <c r="G5" s="182"/>
      <c r="H5" s="182"/>
      <c r="I5" s="186"/>
      <c r="J5" s="184" t="s">
        <v>857</v>
      </c>
      <c r="K5" s="184" t="s">
        <v>858</v>
      </c>
    </row>
    <row r="6" spans="1:17" s="181" customFormat="1" ht="55.5" customHeight="1" x14ac:dyDescent="0.2">
      <c r="A6" s="364"/>
      <c r="B6" s="362"/>
      <c r="C6" s="656" t="s">
        <v>850</v>
      </c>
      <c r="D6" s="656"/>
      <c r="E6" s="656"/>
      <c r="F6" s="656"/>
      <c r="G6" s="656"/>
      <c r="H6" s="656"/>
      <c r="I6" s="656"/>
      <c r="J6" s="187" t="s">
        <v>859</v>
      </c>
      <c r="K6" s="187" t="s">
        <v>860</v>
      </c>
    </row>
    <row r="7" spans="1:17" s="181" customFormat="1" ht="46.5" customHeight="1" x14ac:dyDescent="0.2">
      <c r="A7" s="364"/>
      <c r="B7" s="362"/>
      <c r="C7" s="656" t="s">
        <v>851</v>
      </c>
      <c r="D7" s="656"/>
      <c r="E7" s="656"/>
      <c r="F7" s="656"/>
      <c r="G7" s="656"/>
      <c r="H7" s="656"/>
      <c r="I7" s="656"/>
      <c r="J7" s="187" t="s">
        <v>859</v>
      </c>
      <c r="K7" s="187" t="s">
        <v>473</v>
      </c>
    </row>
    <row r="8" spans="1:17" s="181" customFormat="1" ht="24.75" customHeight="1" x14ac:dyDescent="0.2">
      <c r="A8" s="364"/>
      <c r="B8" s="362"/>
      <c r="C8" s="656" t="s">
        <v>852</v>
      </c>
      <c r="D8" s="656"/>
      <c r="E8" s="656"/>
      <c r="F8" s="656"/>
      <c r="G8" s="656"/>
      <c r="H8" s="656"/>
      <c r="I8" s="656"/>
      <c r="J8" s="187" t="s">
        <v>859</v>
      </c>
      <c r="K8" s="187" t="s">
        <v>861</v>
      </c>
    </row>
    <row r="9" spans="1:17" s="181" customFormat="1" ht="25.5" customHeight="1" x14ac:dyDescent="0.2">
      <c r="A9" s="364"/>
      <c r="B9" s="362"/>
      <c r="C9" s="656" t="s">
        <v>853</v>
      </c>
      <c r="D9" s="656"/>
      <c r="E9" s="656"/>
      <c r="F9" s="656"/>
      <c r="G9" s="656"/>
      <c r="H9" s="656"/>
      <c r="I9" s="656"/>
      <c r="J9" s="187" t="s">
        <v>859</v>
      </c>
      <c r="K9" s="187" t="s">
        <v>859</v>
      </c>
    </row>
    <row r="10" spans="1:17" s="181" customFormat="1" ht="12.75" customHeight="1" x14ac:dyDescent="0.2">
      <c r="A10" s="364"/>
      <c r="B10" s="362"/>
      <c r="C10" s="656" t="s">
        <v>854</v>
      </c>
      <c r="D10" s="656"/>
      <c r="E10" s="656"/>
      <c r="F10" s="656"/>
      <c r="G10" s="656"/>
      <c r="H10" s="656"/>
      <c r="I10" s="656"/>
      <c r="J10" s="187" t="s">
        <v>861</v>
      </c>
      <c r="K10" s="187" t="s">
        <v>859</v>
      </c>
    </row>
    <row r="11" spans="1:17" s="181" customFormat="1" ht="12.75" customHeight="1" x14ac:dyDescent="0.2">
      <c r="A11" s="364"/>
      <c r="B11" s="362"/>
      <c r="C11" s="656" t="s">
        <v>855</v>
      </c>
      <c r="D11" s="656"/>
      <c r="E11" s="656"/>
      <c r="F11" s="656"/>
      <c r="G11" s="656"/>
      <c r="H11" s="656"/>
      <c r="I11" s="656"/>
      <c r="J11" s="187" t="s">
        <v>859</v>
      </c>
      <c r="K11" s="187" t="s">
        <v>859</v>
      </c>
    </row>
    <row r="12" spans="1:17" s="181" customFormat="1" ht="12.75" customHeight="1" x14ac:dyDescent="0.2">
      <c r="A12" s="364"/>
      <c r="B12" s="362"/>
      <c r="C12" s="656" t="s">
        <v>856</v>
      </c>
      <c r="D12" s="656"/>
      <c r="E12" s="656"/>
      <c r="F12" s="656"/>
      <c r="G12" s="656"/>
      <c r="H12" s="656"/>
      <c r="I12" s="656"/>
      <c r="J12" s="187" t="s">
        <v>859</v>
      </c>
      <c r="K12" s="187" t="s">
        <v>861</v>
      </c>
    </row>
    <row r="13" spans="1:17" ht="12.75" customHeight="1" x14ac:dyDescent="0.2">
      <c r="A13" s="363"/>
      <c r="B13" s="135"/>
      <c r="C13" s="135"/>
      <c r="D13" s="135"/>
      <c r="E13" s="135"/>
      <c r="F13" s="135"/>
      <c r="G13" s="135"/>
      <c r="H13" s="135"/>
      <c r="I13" s="135"/>
      <c r="J13" s="135"/>
      <c r="K13" s="135"/>
      <c r="Q13" s="218"/>
    </row>
    <row r="14" spans="1:17" s="188" customFormat="1" ht="25.5" customHeight="1" x14ac:dyDescent="0.2">
      <c r="B14" s="658" t="s">
        <v>862</v>
      </c>
      <c r="C14" s="659"/>
      <c r="D14" s="659"/>
      <c r="E14" s="659"/>
      <c r="F14" s="659"/>
      <c r="G14" s="659"/>
      <c r="H14" s="659"/>
      <c r="I14" s="659"/>
      <c r="J14" s="659"/>
      <c r="K14" s="659"/>
    </row>
    <row r="15" spans="1:17" s="188" customFormat="1" ht="49.5" customHeight="1" x14ac:dyDescent="0.2">
      <c r="B15" s="658" t="s">
        <v>863</v>
      </c>
      <c r="C15" s="659"/>
      <c r="D15" s="659"/>
      <c r="E15" s="659"/>
      <c r="F15" s="659"/>
      <c r="G15" s="659"/>
      <c r="H15" s="659"/>
      <c r="I15" s="659"/>
      <c r="J15" s="659"/>
      <c r="K15" s="659"/>
    </row>
    <row r="16" spans="1:17" ht="25.5" customHeight="1" x14ac:dyDescent="0.2">
      <c r="A16" s="363"/>
      <c r="B16" s="658" t="s">
        <v>815</v>
      </c>
      <c r="C16" s="658"/>
      <c r="D16" s="658"/>
      <c r="E16" s="658"/>
      <c r="F16" s="658"/>
      <c r="G16" s="658"/>
      <c r="H16" s="658"/>
      <c r="I16" s="658"/>
      <c r="J16" s="658"/>
      <c r="K16" s="658"/>
    </row>
    <row r="17" spans="1:11" ht="64.5" customHeight="1" x14ac:dyDescent="0.2">
      <c r="A17" s="363"/>
      <c r="B17" s="658" t="s">
        <v>145</v>
      </c>
      <c r="C17" s="659"/>
      <c r="D17" s="659"/>
      <c r="E17" s="659"/>
      <c r="F17" s="659"/>
      <c r="G17" s="659"/>
      <c r="H17" s="659"/>
      <c r="I17" s="659"/>
      <c r="J17" s="659"/>
      <c r="K17" s="659"/>
    </row>
    <row r="18" spans="1:11" ht="12.75" customHeight="1" x14ac:dyDescent="0.2">
      <c r="A18" s="363"/>
      <c r="B18" s="660" t="s">
        <v>752</v>
      </c>
      <c r="C18" s="655"/>
      <c r="D18" s="655"/>
      <c r="E18" s="655"/>
      <c r="F18" s="655"/>
      <c r="G18" s="655"/>
      <c r="H18" s="655"/>
      <c r="I18" s="655"/>
      <c r="J18" s="655"/>
      <c r="K18" s="655"/>
    </row>
    <row r="19" spans="1:11" ht="12.75" customHeight="1" x14ac:dyDescent="0.2">
      <c r="A19" s="363"/>
      <c r="B19" s="655"/>
      <c r="C19" s="655"/>
      <c r="D19" s="655"/>
      <c r="E19" s="655"/>
      <c r="F19" s="655"/>
      <c r="G19" s="655"/>
      <c r="H19" s="655"/>
      <c r="I19" s="655"/>
      <c r="J19" s="655"/>
      <c r="K19" s="655"/>
    </row>
    <row r="20" spans="1:11" x14ac:dyDescent="0.2">
      <c r="A20" s="363"/>
      <c r="B20" s="363"/>
      <c r="C20" s="361"/>
      <c r="D20" s="361"/>
      <c r="E20" s="361"/>
      <c r="F20" s="361"/>
      <c r="G20" s="361"/>
      <c r="H20" s="361"/>
      <c r="I20" s="361"/>
      <c r="J20" s="361"/>
      <c r="K20" s="361"/>
    </row>
    <row r="21" spans="1:11" x14ac:dyDescent="0.2">
      <c r="A21" s="3" t="s">
        <v>189</v>
      </c>
      <c r="B21" s="640"/>
      <c r="C21" s="641"/>
      <c r="D21" s="641"/>
      <c r="E21" s="641"/>
      <c r="F21" s="641"/>
      <c r="G21" s="641"/>
      <c r="H21" s="642"/>
      <c r="I21" s="394" t="s">
        <v>161</v>
      </c>
      <c r="J21" s="394" t="s">
        <v>162</v>
      </c>
      <c r="K21" s="394" t="s">
        <v>271</v>
      </c>
    </row>
    <row r="22" spans="1:11" ht="12.75" customHeight="1" x14ac:dyDescent="0.2">
      <c r="A22" s="3" t="s">
        <v>189</v>
      </c>
      <c r="B22" s="131" t="s">
        <v>163</v>
      </c>
      <c r="C22" s="467" t="s">
        <v>164</v>
      </c>
      <c r="D22" s="467"/>
      <c r="E22" s="467"/>
      <c r="F22" s="467"/>
      <c r="G22" s="467"/>
      <c r="H22" s="468"/>
      <c r="I22" s="75">
        <v>1801</v>
      </c>
      <c r="J22" s="75">
        <v>335</v>
      </c>
      <c r="K22" s="75">
        <f>+I22+J22</f>
        <v>2136</v>
      </c>
    </row>
    <row r="23" spans="1:11" ht="12.75" customHeight="1" x14ac:dyDescent="0.2">
      <c r="A23" s="3" t="s">
        <v>189</v>
      </c>
      <c r="B23" s="131" t="s">
        <v>165</v>
      </c>
      <c r="C23" s="467" t="s">
        <v>166</v>
      </c>
      <c r="D23" s="467"/>
      <c r="E23" s="467"/>
      <c r="F23" s="467"/>
      <c r="G23" s="467"/>
      <c r="H23" s="468"/>
      <c r="I23" s="75">
        <v>337</v>
      </c>
      <c r="J23" s="75">
        <v>33</v>
      </c>
      <c r="K23" s="75">
        <f t="shared" ref="K23:K31" si="0">+I23+J23</f>
        <v>370</v>
      </c>
    </row>
    <row r="24" spans="1:11" ht="12.75" customHeight="1" x14ac:dyDescent="0.2">
      <c r="A24" s="3" t="s">
        <v>189</v>
      </c>
      <c r="B24" s="131" t="s">
        <v>167</v>
      </c>
      <c r="C24" s="467" t="s">
        <v>168</v>
      </c>
      <c r="D24" s="467"/>
      <c r="E24" s="467"/>
      <c r="F24" s="467"/>
      <c r="G24" s="467"/>
      <c r="H24" s="468"/>
      <c r="I24" s="75">
        <v>655</v>
      </c>
      <c r="J24" s="75">
        <v>133</v>
      </c>
      <c r="K24" s="75">
        <f t="shared" si="0"/>
        <v>788</v>
      </c>
    </row>
    <row r="25" spans="1:11" ht="12.75" customHeight="1" x14ac:dyDescent="0.2">
      <c r="A25" s="3" t="s">
        <v>189</v>
      </c>
      <c r="B25" s="131" t="s">
        <v>169</v>
      </c>
      <c r="C25" s="467" t="s">
        <v>170</v>
      </c>
      <c r="D25" s="467"/>
      <c r="E25" s="467"/>
      <c r="F25" s="467"/>
      <c r="G25" s="467"/>
      <c r="H25" s="468"/>
      <c r="I25" s="75">
        <v>1146</v>
      </c>
      <c r="J25" s="75">
        <v>202</v>
      </c>
      <c r="K25" s="75">
        <f t="shared" si="0"/>
        <v>1348</v>
      </c>
    </row>
    <row r="26" spans="1:11" ht="14.25" customHeight="1" x14ac:dyDescent="0.2">
      <c r="A26" s="3" t="s">
        <v>189</v>
      </c>
      <c r="B26" s="131" t="s">
        <v>171</v>
      </c>
      <c r="C26" s="467" t="s">
        <v>172</v>
      </c>
      <c r="D26" s="467"/>
      <c r="E26" s="467"/>
      <c r="F26" s="467"/>
      <c r="G26" s="467"/>
      <c r="H26" s="468"/>
      <c r="I26" s="75">
        <v>123</v>
      </c>
      <c r="J26" s="75">
        <v>14</v>
      </c>
      <c r="K26" s="75">
        <f t="shared" si="0"/>
        <v>137</v>
      </c>
    </row>
    <row r="27" spans="1:11" ht="25.5" customHeight="1" x14ac:dyDescent="0.2">
      <c r="A27" s="3" t="s">
        <v>189</v>
      </c>
      <c r="B27" s="132" t="s">
        <v>173</v>
      </c>
      <c r="C27" s="528" t="s">
        <v>146</v>
      </c>
      <c r="D27" s="528"/>
      <c r="E27" s="528"/>
      <c r="F27" s="528"/>
      <c r="G27" s="528"/>
      <c r="H27" s="522"/>
      <c r="I27" s="75">
        <f>1601+61</f>
        <v>1662</v>
      </c>
      <c r="J27" s="75">
        <f>193+19</f>
        <v>212</v>
      </c>
      <c r="K27" s="75">
        <f t="shared" si="0"/>
        <v>1874</v>
      </c>
    </row>
    <row r="28" spans="1:11" ht="26.25" customHeight="1" x14ac:dyDescent="0.2">
      <c r="A28" s="3" t="s">
        <v>189</v>
      </c>
      <c r="B28" s="132" t="s">
        <v>174</v>
      </c>
      <c r="C28" s="467" t="s">
        <v>175</v>
      </c>
      <c r="D28" s="467"/>
      <c r="E28" s="467"/>
      <c r="F28" s="467"/>
      <c r="G28" s="467"/>
      <c r="H28" s="468"/>
      <c r="I28" s="75">
        <v>112</v>
      </c>
      <c r="J28" s="75">
        <v>88</v>
      </c>
      <c r="K28" s="75">
        <f t="shared" si="0"/>
        <v>200</v>
      </c>
    </row>
    <row r="29" spans="1:11" ht="12.75" customHeight="1" x14ac:dyDescent="0.2">
      <c r="A29" s="3" t="s">
        <v>189</v>
      </c>
      <c r="B29" s="131" t="s">
        <v>176</v>
      </c>
      <c r="C29" s="467" t="s">
        <v>177</v>
      </c>
      <c r="D29" s="467"/>
      <c r="E29" s="467"/>
      <c r="F29" s="467"/>
      <c r="G29" s="467"/>
      <c r="H29" s="468"/>
      <c r="I29" s="75">
        <v>26</v>
      </c>
      <c r="J29" s="75">
        <v>20</v>
      </c>
      <c r="K29" s="75">
        <f t="shared" si="0"/>
        <v>46</v>
      </c>
    </row>
    <row r="30" spans="1:11" ht="25.5" customHeight="1" x14ac:dyDescent="0.2">
      <c r="A30" s="3" t="s">
        <v>189</v>
      </c>
      <c r="B30" s="131" t="s">
        <v>178</v>
      </c>
      <c r="C30" s="467" t="s">
        <v>1092</v>
      </c>
      <c r="D30" s="467"/>
      <c r="E30" s="467"/>
      <c r="F30" s="467"/>
      <c r="G30" s="467"/>
      <c r="H30" s="468"/>
      <c r="I30" s="75">
        <v>1</v>
      </c>
      <c r="J30" s="75">
        <v>15</v>
      </c>
      <c r="K30" s="75">
        <f t="shared" si="0"/>
        <v>16</v>
      </c>
    </row>
    <row r="31" spans="1:11" ht="25.5" customHeight="1" x14ac:dyDescent="0.2">
      <c r="A31" s="3" t="s">
        <v>189</v>
      </c>
      <c r="B31" s="177" t="s">
        <v>208</v>
      </c>
      <c r="C31" s="588" t="s">
        <v>864</v>
      </c>
      <c r="D31" s="588"/>
      <c r="E31" s="588"/>
      <c r="F31" s="588"/>
      <c r="G31" s="588"/>
      <c r="H31" s="588"/>
      <c r="I31" s="75">
        <v>263</v>
      </c>
      <c r="J31" s="75">
        <v>20</v>
      </c>
      <c r="K31" s="75">
        <f t="shared" si="0"/>
        <v>283</v>
      </c>
    </row>
    <row r="32" spans="1:11" x14ac:dyDescent="0.2">
      <c r="A32" s="363"/>
      <c r="B32" s="363"/>
      <c r="C32" s="363"/>
      <c r="D32" s="363"/>
      <c r="E32" s="363"/>
      <c r="F32" s="363"/>
      <c r="G32" s="363"/>
      <c r="H32" s="363"/>
      <c r="I32" s="363"/>
      <c r="J32" s="363"/>
      <c r="K32" s="75"/>
    </row>
    <row r="33" spans="1:11" x14ac:dyDescent="0.2">
      <c r="A33" s="3" t="s">
        <v>190</v>
      </c>
      <c r="B33" s="570" t="s">
        <v>192</v>
      </c>
      <c r="C33" s="572"/>
      <c r="D33" s="572"/>
      <c r="E33" s="572"/>
      <c r="F33" s="572"/>
      <c r="G33" s="572"/>
      <c r="H33" s="572"/>
      <c r="I33" s="572"/>
      <c r="J33" s="572"/>
      <c r="K33" s="572"/>
    </row>
    <row r="34" spans="1:11" ht="64.5" customHeight="1" x14ac:dyDescent="0.2">
      <c r="A34" s="363"/>
      <c r="B34" s="650" t="s">
        <v>1047</v>
      </c>
      <c r="C34" s="456"/>
      <c r="D34" s="456"/>
      <c r="E34" s="456"/>
      <c r="F34" s="456"/>
      <c r="G34" s="456"/>
      <c r="H34" s="456"/>
      <c r="I34" s="456"/>
      <c r="J34" s="456"/>
      <c r="K34" s="456"/>
    </row>
    <row r="35" spans="1:11" x14ac:dyDescent="0.2">
      <c r="A35" s="363"/>
      <c r="B35" s="360"/>
      <c r="C35" s="360"/>
      <c r="D35" s="360"/>
      <c r="E35" s="360"/>
      <c r="F35" s="360"/>
      <c r="G35" s="360"/>
      <c r="H35" s="360"/>
      <c r="I35" s="360"/>
      <c r="J35" s="360"/>
      <c r="K35" s="360"/>
    </row>
    <row r="36" spans="1:11" s="167" customFormat="1" x14ac:dyDescent="0.2">
      <c r="A36" s="62" t="s">
        <v>190</v>
      </c>
      <c r="B36" s="651" t="s">
        <v>1048</v>
      </c>
      <c r="C36" s="651"/>
      <c r="D36" s="651"/>
      <c r="E36" s="651"/>
      <c r="F36" s="651"/>
      <c r="G36" s="419">
        <f>+J36/J37</f>
        <v>8.6496394230769234</v>
      </c>
      <c r="H36" s="178" t="s">
        <v>209</v>
      </c>
      <c r="I36" s="420" t="s">
        <v>865</v>
      </c>
      <c r="J36" s="421">
        <v>14393</v>
      </c>
      <c r="K36" s="420" t="s">
        <v>866</v>
      </c>
    </row>
    <row r="37" spans="1:11" s="167" customFormat="1" x14ac:dyDescent="0.2">
      <c r="A37" s="422"/>
      <c r="B37" s="422"/>
      <c r="C37" s="422"/>
      <c r="D37" s="422"/>
      <c r="E37" s="422"/>
      <c r="F37" s="422"/>
      <c r="G37" s="422"/>
      <c r="H37" s="422"/>
      <c r="I37" s="423" t="s">
        <v>867</v>
      </c>
      <c r="J37" s="424">
        <v>1664</v>
      </c>
      <c r="K37" s="420" t="s">
        <v>210</v>
      </c>
    </row>
    <row r="38" spans="1:11" ht="16.5" customHeight="1" x14ac:dyDescent="0.2">
      <c r="A38" s="3" t="s">
        <v>191</v>
      </c>
      <c r="B38" s="570" t="s">
        <v>179</v>
      </c>
      <c r="C38" s="572"/>
      <c r="D38" s="572"/>
      <c r="E38" s="572"/>
      <c r="F38" s="572"/>
      <c r="G38" s="572"/>
      <c r="H38" s="572"/>
      <c r="I38" s="572"/>
      <c r="J38" s="572"/>
      <c r="K38" s="572"/>
    </row>
    <row r="39" spans="1:11" ht="27" customHeight="1" x14ac:dyDescent="0.2">
      <c r="A39" s="3"/>
      <c r="B39" s="650" t="s">
        <v>1050</v>
      </c>
      <c r="C39" s="456"/>
      <c r="D39" s="456"/>
      <c r="E39" s="456"/>
      <c r="F39" s="456"/>
      <c r="G39" s="456"/>
      <c r="H39" s="456"/>
      <c r="I39" s="456"/>
      <c r="J39" s="456"/>
      <c r="K39" s="456"/>
    </row>
    <row r="40" spans="1:11" ht="115.5" customHeight="1" x14ac:dyDescent="0.2">
      <c r="A40" s="3"/>
      <c r="B40" s="657" t="s">
        <v>781</v>
      </c>
      <c r="C40" s="456"/>
      <c r="D40" s="456"/>
      <c r="E40" s="456"/>
      <c r="F40" s="456"/>
      <c r="G40" s="456"/>
      <c r="H40" s="456"/>
      <c r="I40" s="456"/>
      <c r="J40" s="456"/>
      <c r="K40" s="456"/>
    </row>
    <row r="41" spans="1:11" ht="93" customHeight="1" x14ac:dyDescent="0.2">
      <c r="A41" s="3"/>
      <c r="B41" s="657" t="s">
        <v>782</v>
      </c>
      <c r="C41" s="650"/>
      <c r="D41" s="650"/>
      <c r="E41" s="650"/>
      <c r="F41" s="650"/>
      <c r="G41" s="650"/>
      <c r="H41" s="650"/>
      <c r="I41" s="650"/>
      <c r="J41" s="650"/>
      <c r="K41" s="650"/>
    </row>
    <row r="42" spans="1:11" ht="68.25" customHeight="1" x14ac:dyDescent="0.2">
      <c r="A42" s="3"/>
      <c r="B42" s="650" t="s">
        <v>1049</v>
      </c>
      <c r="C42" s="456"/>
      <c r="D42" s="456"/>
      <c r="E42" s="456"/>
      <c r="F42" s="456"/>
      <c r="G42" s="456"/>
      <c r="H42" s="456"/>
      <c r="I42" s="456"/>
      <c r="J42" s="456"/>
      <c r="K42" s="456"/>
    </row>
    <row r="43" spans="1:11" x14ac:dyDescent="0.2">
      <c r="A43" s="3"/>
      <c r="B43" s="134"/>
      <c r="C43" s="134"/>
      <c r="D43" s="134"/>
      <c r="E43" s="134"/>
      <c r="F43" s="134"/>
      <c r="G43" s="134"/>
      <c r="H43" s="134"/>
      <c r="I43" s="134"/>
      <c r="J43" s="134"/>
      <c r="K43" s="134"/>
    </row>
    <row r="44" spans="1:11" x14ac:dyDescent="0.2">
      <c r="A44" s="3" t="s">
        <v>191</v>
      </c>
      <c r="B44" s="652" t="s">
        <v>437</v>
      </c>
      <c r="C44" s="653"/>
      <c r="D44" s="653"/>
      <c r="E44" s="653"/>
      <c r="F44" s="653"/>
      <c r="G44" s="653"/>
      <c r="H44" s="653"/>
      <c r="I44" s="653"/>
      <c r="J44" s="653"/>
      <c r="K44" s="653"/>
    </row>
    <row r="45" spans="1:11" x14ac:dyDescent="0.2">
      <c r="A45" s="363"/>
      <c r="B45" s="363"/>
      <c r="C45" s="363"/>
      <c r="D45" s="363"/>
      <c r="E45" s="363"/>
      <c r="F45" s="363"/>
      <c r="G45" s="363"/>
      <c r="H45" s="363"/>
      <c r="I45" s="363"/>
      <c r="J45" s="363"/>
      <c r="K45" s="363"/>
    </row>
    <row r="46" spans="1:11" x14ac:dyDescent="0.2">
      <c r="A46" s="3" t="s">
        <v>191</v>
      </c>
      <c r="B46" s="654" t="s">
        <v>438</v>
      </c>
      <c r="C46" s="654"/>
      <c r="D46" s="654"/>
      <c r="E46" s="654"/>
      <c r="F46" s="654"/>
      <c r="G46" s="654"/>
      <c r="H46" s="654"/>
      <c r="I46" s="654"/>
      <c r="J46" s="654"/>
      <c r="K46" s="654"/>
    </row>
    <row r="47" spans="1:11" ht="12.75" customHeight="1" x14ac:dyDescent="0.2">
      <c r="A47" s="3" t="s">
        <v>191</v>
      </c>
      <c r="B47" s="648" t="s">
        <v>180</v>
      </c>
      <c r="C47" s="648"/>
      <c r="D47" s="133" t="s">
        <v>181</v>
      </c>
      <c r="E47" s="133" t="s">
        <v>182</v>
      </c>
      <c r="F47" s="133" t="s">
        <v>183</v>
      </c>
      <c r="G47" s="133" t="s">
        <v>184</v>
      </c>
      <c r="H47" s="133" t="s">
        <v>185</v>
      </c>
      <c r="I47" s="133" t="s">
        <v>186</v>
      </c>
      <c r="J47" s="133" t="s">
        <v>187</v>
      </c>
      <c r="K47" s="133" t="s">
        <v>271</v>
      </c>
    </row>
    <row r="48" spans="1:11" x14ac:dyDescent="0.2">
      <c r="A48" s="3" t="s">
        <v>191</v>
      </c>
      <c r="B48" s="648"/>
      <c r="C48" s="648"/>
      <c r="D48" s="28">
        <v>376</v>
      </c>
      <c r="E48" s="28">
        <v>887</v>
      </c>
      <c r="F48" s="28">
        <v>280</v>
      </c>
      <c r="G48" s="28">
        <v>149</v>
      </c>
      <c r="H48" s="28">
        <v>104</v>
      </c>
      <c r="I48" s="28">
        <v>233</v>
      </c>
      <c r="J48" s="28">
        <v>149</v>
      </c>
      <c r="K48" s="417">
        <f>SUM(D48:J48)</f>
        <v>2178</v>
      </c>
    </row>
    <row r="49" spans="1:11" x14ac:dyDescent="0.2">
      <c r="A49" s="363"/>
      <c r="B49" s="647"/>
      <c r="C49" s="647"/>
      <c r="D49" s="363"/>
      <c r="E49" s="363"/>
      <c r="F49" s="363"/>
      <c r="G49" s="363"/>
      <c r="H49" s="363"/>
      <c r="I49" s="363"/>
      <c r="J49" s="363"/>
      <c r="K49" s="398"/>
    </row>
    <row r="50" spans="1:11" ht="12.75" customHeight="1" x14ac:dyDescent="0.2">
      <c r="A50" s="3" t="s">
        <v>191</v>
      </c>
      <c r="B50" s="648" t="s">
        <v>188</v>
      </c>
      <c r="C50" s="648"/>
      <c r="D50" s="133" t="s">
        <v>181</v>
      </c>
      <c r="E50" s="133" t="s">
        <v>182</v>
      </c>
      <c r="F50" s="133" t="s">
        <v>183</v>
      </c>
      <c r="G50" s="133" t="s">
        <v>184</v>
      </c>
      <c r="H50" s="133" t="s">
        <v>185</v>
      </c>
      <c r="I50" s="133" t="s">
        <v>186</v>
      </c>
      <c r="J50" s="133" t="s">
        <v>187</v>
      </c>
      <c r="K50" s="418" t="s">
        <v>271</v>
      </c>
    </row>
    <row r="51" spans="1:11" x14ac:dyDescent="0.2">
      <c r="A51" s="3" t="s">
        <v>191</v>
      </c>
      <c r="B51" s="648"/>
      <c r="C51" s="648"/>
      <c r="D51" s="28">
        <v>174</v>
      </c>
      <c r="E51" s="28">
        <v>587</v>
      </c>
      <c r="F51" s="28">
        <v>410</v>
      </c>
      <c r="G51" s="28">
        <v>109</v>
      </c>
      <c r="H51" s="28">
        <v>63</v>
      </c>
      <c r="I51" s="28">
        <v>38</v>
      </c>
      <c r="J51" s="28">
        <v>8</v>
      </c>
      <c r="K51" s="417">
        <f>SUM(D51:J51)</f>
        <v>1389</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85" firstPageNumber="25" orientation="portrait" useFirstPageNumber="1" r:id="rId1"/>
  <headerFooter alignWithMargins="0">
    <oddHeader>&amp;CCommon Data Set 2016-2017</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CDS-A</vt:lpstr>
      <vt:lpstr>CDS-B</vt:lpstr>
      <vt:lpstr>CDS-C</vt:lpstr>
      <vt:lpstr>CDS-D</vt:lpstr>
      <vt:lpstr>CDS-E</vt:lpstr>
      <vt:lpstr>CDS-F</vt:lpstr>
      <vt:lpstr>CDS-G</vt:lpstr>
      <vt:lpstr>CDS-H</vt:lpstr>
      <vt:lpstr>CDS-I</vt:lpstr>
      <vt:lpstr>CDS-J</vt:lpstr>
      <vt:lpstr>CDS Definitions</vt:lpstr>
      <vt:lpstr>Revision notes</vt:lpstr>
      <vt:lpstr>'CDS-G'!Print_Area</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Ludgarda R Simmonds</cp:lastModifiedBy>
  <cp:lastPrinted>2017-05-08T14:25:46Z</cp:lastPrinted>
  <dcterms:created xsi:type="dcterms:W3CDTF">2001-06-11T17:38:48Z</dcterms:created>
  <dcterms:modified xsi:type="dcterms:W3CDTF">2017-05-19T12:41:48Z</dcterms:modified>
</cp:coreProperties>
</file>